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4.xml" ContentType="application/vnd.openxmlformats-officedocument.spreadsheetml.worksheet+xml"/>
  <Override PartName="/xl/worksheets/sheet53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worksheets/sheet51.xml" ContentType="application/vnd.openxmlformats-officedocument.spreadsheetml.worksheet+xml"/>
  <Override PartName="/xl/worksheets/sheet6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externalLinks/externalLink5.xml" ContentType="application/vnd.openxmlformats-officedocument.spreadsheetml.externalLink+xml"/>
  <Override PartName="/xl/worksheets/sheet3.xml" ContentType="application/vnd.openxmlformats-officedocument.spreadsheetml.worksheet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worksheets/sheet59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Override PartName="/xl/worksheets/sheet52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worksheets/sheet5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8800" windowHeight="11835" tabRatio="916" firstSheet="42" activeTab="60"/>
  </bookViews>
  <sheets>
    <sheet name="pg" sheetId="77" r:id="rId1"/>
    <sheet name="SOMMAIRE EDUCATION ET FORMATION" sheetId="78" r:id="rId2"/>
    <sheet name="pres 1" sheetId="1" r:id="rId3"/>
    <sheet name="pres 2" sheetId="2" r:id="rId4"/>
    <sheet name="pres 3" sheetId="4" r:id="rId5"/>
    <sheet name="prim 4" sheetId="6" r:id="rId6"/>
    <sheet name="prim 5" sheetId="7" r:id="rId7"/>
    <sheet name="prim 6" sheetId="9" r:id="rId8"/>
    <sheet name="prim 7" sheetId="11" r:id="rId9"/>
    <sheet name="prim 8" sheetId="12" r:id="rId10"/>
    <sheet name="prim 9" sheetId="13" r:id="rId11"/>
    <sheet name="prim 10" sheetId="14" r:id="rId12"/>
    <sheet name="prim 11" sheetId="16" r:id="rId13"/>
    <sheet name="prim 12" sheetId="17" r:id="rId14"/>
    <sheet name="prim 13" sheetId="19" r:id="rId15"/>
    <sheet name="prim 14" sheetId="21" r:id="rId16"/>
    <sheet name="prim 15" sheetId="22" r:id="rId17"/>
    <sheet name="prim 16-17" sheetId="109" r:id="rId18"/>
    <sheet name="collège 18" sheetId="24" r:id="rId19"/>
    <sheet name="collège 19" sheetId="25" r:id="rId20"/>
    <sheet name="collège 20" sheetId="27" r:id="rId21"/>
    <sheet name="collège 21" sheetId="29" r:id="rId22"/>
    <sheet name="collège 22" sheetId="30" r:id="rId23"/>
    <sheet name="collège 23" sheetId="31" r:id="rId24"/>
    <sheet name="collège 24" sheetId="33" r:id="rId25"/>
    <sheet name="collège 25" sheetId="34" r:id="rId26"/>
    <sheet name="collège 26" sheetId="35" r:id="rId27"/>
    <sheet name="collège 27-28" sheetId="110" r:id="rId28"/>
    <sheet name="qualif 29" sheetId="37" r:id="rId29"/>
    <sheet name="qualif 30" sheetId="38" r:id="rId30"/>
    <sheet name="qualif 31" sheetId="40" r:id="rId31"/>
    <sheet name="qualif 32" sheetId="42" r:id="rId32"/>
    <sheet name="qualif 33" sheetId="43" r:id="rId33"/>
    <sheet name="qualif 34" sheetId="45" r:id="rId34"/>
    <sheet name="qualif 35" sheetId="46" r:id="rId35"/>
    <sheet name="qualif 36" sheetId="47" r:id="rId36"/>
    <sheet name="qualif 37 et 38" sheetId="49" r:id="rId37"/>
    <sheet name="qualif 39" sheetId="111" r:id="rId38"/>
    <sheet name="post_sec 40" sheetId="79" r:id="rId39"/>
    <sheet name="post_sec 41" sheetId="50" r:id="rId40"/>
    <sheet name="post_sec 42" sheetId="52" r:id="rId41"/>
    <sheet name="post_sec 43" sheetId="53" r:id="rId42"/>
    <sheet name="sup 44" sheetId="85" r:id="rId43"/>
    <sheet name="sup 45-46" sheetId="86" r:id="rId44"/>
    <sheet name="sup 47" sheetId="87" r:id="rId45"/>
    <sheet name="sup 48 " sheetId="88" r:id="rId46"/>
    <sheet name="sup 49" sheetId="104" r:id="rId47"/>
    <sheet name="sup 50" sheetId="108" r:id="rId48"/>
    <sheet name="sup 51-52" sheetId="105" r:id="rId49"/>
    <sheet name="sup 53" sheetId="107" r:id="rId50"/>
    <sheet name="sup 54" sheetId="98" r:id="rId51"/>
    <sheet name="sup 55-56" sheetId="97" r:id="rId52"/>
    <sheet name="peda 57" sheetId="65" r:id="rId53"/>
    <sheet name="peda 58" sheetId="66" r:id="rId54"/>
    <sheet name="peda 59-60" sheetId="67" r:id="rId55"/>
    <sheet name="prof 61-62" sheetId="80" r:id="rId56"/>
    <sheet name="prof 63-64" sheetId="81" r:id="rId57"/>
    <sheet name="prof 65" sheetId="99" r:id="rId58"/>
    <sheet name="prof 66" sheetId="100" r:id="rId59"/>
    <sheet name="prof 67" sheetId="101" r:id="rId60"/>
    <sheet name="prof 68" sheetId="103" r:id="rId61"/>
  </sheets>
  <externalReferences>
    <externalReference r:id="rId62"/>
    <externalReference r:id="rId63"/>
    <externalReference r:id="rId64"/>
    <externalReference r:id="rId65"/>
    <externalReference r:id="rId66"/>
  </externalReferences>
  <definedNames>
    <definedName name="_____key5" localSheetId="27" hidden="1">'[1]touria recap'!#REF!</definedName>
    <definedName name="_____key5" localSheetId="0" hidden="1">'[1]touria recap'!#REF!</definedName>
    <definedName name="_____key5" localSheetId="57" hidden="1">'[1]touria recap'!#REF!</definedName>
    <definedName name="_____key5" localSheetId="58" hidden="1">'[1]touria recap'!#REF!</definedName>
    <definedName name="_____key5" localSheetId="59" hidden="1">'[1]touria recap'!#REF!</definedName>
    <definedName name="_____key5" localSheetId="60" hidden="1">'[1]touria recap'!#REF!</definedName>
    <definedName name="_____key5" localSheetId="42" hidden="1">'[1]touria recap'!#REF!</definedName>
    <definedName name="_____key5" localSheetId="43" hidden="1">'[1]touria recap'!#REF!</definedName>
    <definedName name="_____key5" localSheetId="44" hidden="1">'[1]touria recap'!#REF!</definedName>
    <definedName name="_____key5" localSheetId="45" hidden="1">'[1]touria recap'!#REF!</definedName>
    <definedName name="_____key5" localSheetId="46" hidden="1">'[1]touria recap'!#REF!</definedName>
    <definedName name="_____key5" localSheetId="47" hidden="1">'[1]touria recap'!#REF!</definedName>
    <definedName name="_____key5" localSheetId="48" hidden="1">'[1]touria recap'!#REF!</definedName>
    <definedName name="_____key5" localSheetId="49" hidden="1">'[1]touria recap'!#REF!</definedName>
    <definedName name="_____key5" localSheetId="50" hidden="1">'[1]touria recap'!#REF!</definedName>
    <definedName name="_____key5" localSheetId="51" hidden="1">'[1]touria recap'!#REF!</definedName>
    <definedName name="_____key5" hidden="1">'[1]touria recap'!#REF!</definedName>
    <definedName name="___f100" localSheetId="27">#REF!</definedName>
    <definedName name="___f100" localSheetId="0">#REF!</definedName>
    <definedName name="___f100" localSheetId="57">#REF!</definedName>
    <definedName name="___f100" localSheetId="58">#REF!</definedName>
    <definedName name="___f100" localSheetId="59">#REF!</definedName>
    <definedName name="___f100" localSheetId="60">#REF!</definedName>
    <definedName name="___f100" localSheetId="42">#REF!</definedName>
    <definedName name="___f100" localSheetId="43">#REF!</definedName>
    <definedName name="___f100" localSheetId="44">#REF!</definedName>
    <definedName name="___f100" localSheetId="45">#REF!</definedName>
    <definedName name="___f100" localSheetId="46">#REF!</definedName>
    <definedName name="___f100" localSheetId="47">#REF!</definedName>
    <definedName name="___f100" localSheetId="48">#REF!</definedName>
    <definedName name="___f100" localSheetId="49">#REF!</definedName>
    <definedName name="___f100" localSheetId="50">#REF!</definedName>
    <definedName name="___f100" localSheetId="51">#REF!</definedName>
    <definedName name="___f100">#REF!</definedName>
    <definedName name="__cmr1" localSheetId="27" hidden="1">#REF!</definedName>
    <definedName name="__cmr1" localSheetId="0" hidden="1">#REF!</definedName>
    <definedName name="__cmr1" localSheetId="57" hidden="1">#REF!</definedName>
    <definedName name="__cmr1" localSheetId="58" hidden="1">#REF!</definedName>
    <definedName name="__cmr1" localSheetId="59" hidden="1">#REF!</definedName>
    <definedName name="__cmr1" localSheetId="60" hidden="1">#REF!</definedName>
    <definedName name="__cmr1" localSheetId="42" hidden="1">#REF!</definedName>
    <definedName name="__cmr1" localSheetId="43" hidden="1">#REF!</definedName>
    <definedName name="__cmr1" localSheetId="44" hidden="1">#REF!</definedName>
    <definedName name="__cmr1" localSheetId="45" hidden="1">#REF!</definedName>
    <definedName name="__cmr1" localSheetId="46" hidden="1">#REF!</definedName>
    <definedName name="__cmr1" localSheetId="47" hidden="1">#REF!</definedName>
    <definedName name="__cmr1" localSheetId="48" hidden="1">#REF!</definedName>
    <definedName name="__cmr1" localSheetId="49" hidden="1">#REF!</definedName>
    <definedName name="__cmr1" localSheetId="50" hidden="1">#REF!</definedName>
    <definedName name="__cmr1" localSheetId="51" hidden="1">#REF!</definedName>
    <definedName name="__cmr1" hidden="1">#REF!</definedName>
    <definedName name="__f100" localSheetId="27">#REF!</definedName>
    <definedName name="__f100" localSheetId="0">#REF!</definedName>
    <definedName name="__f100" localSheetId="57">#REF!</definedName>
    <definedName name="__f100" localSheetId="58">#REF!</definedName>
    <definedName name="__f100" localSheetId="59">#REF!</definedName>
    <definedName name="__f100" localSheetId="60">#REF!</definedName>
    <definedName name="__f100" localSheetId="42">#REF!</definedName>
    <definedName name="__f100" localSheetId="43">#REF!</definedName>
    <definedName name="__f100" localSheetId="44">#REF!</definedName>
    <definedName name="__f100" localSheetId="45">#REF!</definedName>
    <definedName name="__f100" localSheetId="46">#REF!</definedName>
    <definedName name="__f100" localSheetId="47">#REF!</definedName>
    <definedName name="__f100" localSheetId="48">#REF!</definedName>
    <definedName name="__f100" localSheetId="49">#REF!</definedName>
    <definedName name="__f100" localSheetId="50">#REF!</definedName>
    <definedName name="__f100" localSheetId="51">#REF!</definedName>
    <definedName name="__f100">#REF!</definedName>
    <definedName name="__key5" localSheetId="27" hidden="1">[2]litsexistants!#REF!</definedName>
    <definedName name="__key5" localSheetId="0" hidden="1">[2]litsexistants!#REF!</definedName>
    <definedName name="__key5" localSheetId="57" hidden="1">[2]litsexistants!#REF!</definedName>
    <definedName name="__key5" localSheetId="58" hidden="1">[3]litsexistants!#REF!</definedName>
    <definedName name="__key5" localSheetId="59" hidden="1">[3]litsexistants!#REF!</definedName>
    <definedName name="__key5" localSheetId="60" hidden="1">[3]litsexistants!#REF!</definedName>
    <definedName name="__key5" localSheetId="42" hidden="1">[4]litsexistants!#REF!</definedName>
    <definedName name="__key5" localSheetId="43" hidden="1">[4]litsexistants!#REF!</definedName>
    <definedName name="__key5" localSheetId="44" hidden="1">[4]litsexistants!#REF!</definedName>
    <definedName name="__key5" localSheetId="45" hidden="1">[4]litsexistants!#REF!</definedName>
    <definedName name="__key5" localSheetId="46" hidden="1">[4]litsexistants!#REF!</definedName>
    <definedName name="__key5" localSheetId="47" hidden="1">[4]litsexistants!#REF!</definedName>
    <definedName name="__key5" localSheetId="48" hidden="1">[4]litsexistants!#REF!</definedName>
    <definedName name="__key5" localSheetId="49" hidden="1">[4]litsexistants!#REF!</definedName>
    <definedName name="__key5" localSheetId="50" hidden="1">[4]litsexistants!#REF!</definedName>
    <definedName name="__key5" localSheetId="51" hidden="1">[4]litsexistants!#REF!</definedName>
    <definedName name="__key5" hidden="1">[2]litsexistants!#REF!</definedName>
    <definedName name="_f100" localSheetId="27">#REF!</definedName>
    <definedName name="_f100" localSheetId="0">#REF!</definedName>
    <definedName name="_f100" localSheetId="57">#REF!</definedName>
    <definedName name="_f100" localSheetId="58">#REF!</definedName>
    <definedName name="_f100" localSheetId="59">#REF!</definedName>
    <definedName name="_f100" localSheetId="60">#REF!</definedName>
    <definedName name="_f100" localSheetId="42">#REF!</definedName>
    <definedName name="_f100" localSheetId="43">#REF!</definedName>
    <definedName name="_f100" localSheetId="44">#REF!</definedName>
    <definedName name="_f100" localSheetId="45">#REF!</definedName>
    <definedName name="_f100" localSheetId="46">#REF!</definedName>
    <definedName name="_f100" localSheetId="47">#REF!</definedName>
    <definedName name="_f100" localSheetId="48">#REF!</definedName>
    <definedName name="_f100" localSheetId="49">#REF!</definedName>
    <definedName name="_f100" localSheetId="50">#REF!</definedName>
    <definedName name="_f100" localSheetId="51">#REF!</definedName>
    <definedName name="_f100">#REF!</definedName>
    <definedName name="_xlnm._FilterDatabase" localSheetId="50" hidden="1">'sup 54'!#REF!</definedName>
    <definedName name="_Key1" localSheetId="19" hidden="1">'collège 19'!#REF!</definedName>
    <definedName name="_Key1" localSheetId="20" hidden="1">'collège 20'!#REF!</definedName>
    <definedName name="_Key1" localSheetId="23" hidden="1">'collège 23'!$C$15:$F$79</definedName>
    <definedName name="_Key1" localSheetId="24" hidden="1">'collège 24'!$F$12:$F$162</definedName>
    <definedName name="_Key1" localSheetId="25" hidden="1">'collège 25'!#REF!</definedName>
    <definedName name="_Key1" localSheetId="26" hidden="1">'collège 26'!#REF!</definedName>
    <definedName name="_Key1" localSheetId="27" hidden="1">#REF!</definedName>
    <definedName name="_Key1" localSheetId="11" hidden="1">'prim 10'!#REF!</definedName>
    <definedName name="_Key1" localSheetId="13" hidden="1">'prim 12'!#REF!</definedName>
    <definedName name="_Key1" localSheetId="14" hidden="1">'prim 13'!#REF!</definedName>
    <definedName name="_Key1" localSheetId="16" hidden="1">'prim 15'!#REF!</definedName>
    <definedName name="_Key1" localSheetId="6" hidden="1">'prim 5'!$G$13:$H$73</definedName>
    <definedName name="_Key1" localSheetId="7" hidden="1">'prim 6'!$G$11:$G$63</definedName>
    <definedName name="_Key1" localSheetId="57" hidden="1">#REF!</definedName>
    <definedName name="_Key1" localSheetId="58" hidden="1">#REF!</definedName>
    <definedName name="_Key1" localSheetId="59" hidden="1">#REF!</definedName>
    <definedName name="_Key1" localSheetId="60" hidden="1">#REF!</definedName>
    <definedName name="_Key1" localSheetId="29" hidden="1">'qualif 30'!#REF!</definedName>
    <definedName name="_Key1" localSheetId="30" hidden="1">'qualif 31'!$D$13:$F$64</definedName>
    <definedName name="_Key1" localSheetId="32" hidden="1">'qualif 33'!#REF!</definedName>
    <definedName name="_Key1" localSheetId="34" hidden="1">'qualif 35'!$C$202:$E$276</definedName>
    <definedName name="_Key1" localSheetId="35" hidden="1">'qualif 36'!#REF!</definedName>
    <definedName name="_Key1" localSheetId="42" hidden="1">#REF!</definedName>
    <definedName name="_Key1" localSheetId="43" hidden="1">#REF!</definedName>
    <definedName name="_Key1" localSheetId="44" hidden="1">'sup 47'!#REF!</definedName>
    <definedName name="_Key1" localSheetId="45" hidden="1">#REF!</definedName>
    <definedName name="_Key1" localSheetId="46" hidden="1">#REF!</definedName>
    <definedName name="_Key1" localSheetId="47" hidden="1">#REF!</definedName>
    <definedName name="_Key1" localSheetId="48" hidden="1">#REF!</definedName>
    <definedName name="_Key1" localSheetId="49" hidden="1">#REF!</definedName>
    <definedName name="_Key1" localSheetId="50" hidden="1">#REF!</definedName>
    <definedName name="_Key1" localSheetId="51" hidden="1">#REF!</definedName>
    <definedName name="_Key1" hidden="1">#REF!</definedName>
    <definedName name="_Key2" localSheetId="23" hidden="1">'collège 23'!$C$15:$F$79</definedName>
    <definedName name="_Key2" localSheetId="25" hidden="1">'collège 25'!#REF!</definedName>
    <definedName name="_Key2" localSheetId="26" hidden="1">'collège 26'!#REF!</definedName>
    <definedName name="_Key2" localSheetId="27" hidden="1">[2]litsexistants!#REF!</definedName>
    <definedName name="_Key2" localSheetId="57" hidden="1">[2]litsexistants!#REF!</definedName>
    <definedName name="_Key2" localSheetId="58" hidden="1">[3]litsexistants!#REF!</definedName>
    <definedName name="_Key2" localSheetId="59" hidden="1">[3]litsexistants!#REF!</definedName>
    <definedName name="_Key2" localSheetId="60" hidden="1">[3]litsexistants!#REF!</definedName>
    <definedName name="_Key2" localSheetId="34" hidden="1">'qualif 35'!$C$202:$E$276</definedName>
    <definedName name="_Key2" localSheetId="42" hidden="1">[4]litsexistants!#REF!</definedName>
    <definedName name="_Key2" localSheetId="43" hidden="1">[4]litsexistants!#REF!</definedName>
    <definedName name="_Key2" localSheetId="44" hidden="1">[4]litsexistants!#REF!</definedName>
    <definedName name="_Key2" localSheetId="45" hidden="1">[4]litsexistants!#REF!</definedName>
    <definedName name="_Key2" localSheetId="46" hidden="1">[4]litsexistants!#REF!</definedName>
    <definedName name="_Key2" localSheetId="47" hidden="1">[4]litsexistants!#REF!</definedName>
    <definedName name="_Key2" localSheetId="48" hidden="1">[4]litsexistants!#REF!</definedName>
    <definedName name="_Key2" localSheetId="49" hidden="1">[4]litsexistants!#REF!</definedName>
    <definedName name="_Key2" localSheetId="50" hidden="1">[4]litsexistants!#REF!</definedName>
    <definedName name="_Key2" localSheetId="51" hidden="1">[4]litsexistants!#REF!</definedName>
    <definedName name="_Key2" hidden="1">[2]litsexistants!#REF!</definedName>
    <definedName name="_key3" localSheetId="27" hidden="1">'[1]touria recap'!#REF!</definedName>
    <definedName name="_key3" localSheetId="57" hidden="1">'[1]touria recap'!#REF!</definedName>
    <definedName name="_key3" localSheetId="58" hidden="1">'[1]touria recap'!#REF!</definedName>
    <definedName name="_key3" localSheetId="59" hidden="1">'[1]touria recap'!#REF!</definedName>
    <definedName name="_key3" localSheetId="60" hidden="1">'[1]touria recap'!#REF!</definedName>
    <definedName name="_key3" localSheetId="42" hidden="1">'[1]touria recap'!#REF!</definedName>
    <definedName name="_key3" localSheetId="43" hidden="1">'[1]touria recap'!#REF!</definedName>
    <definedName name="_key3" localSheetId="44" hidden="1">'[1]touria recap'!#REF!</definedName>
    <definedName name="_key3" localSheetId="45" hidden="1">'[1]touria recap'!#REF!</definedName>
    <definedName name="_key3" localSheetId="46" hidden="1">'[1]touria recap'!#REF!</definedName>
    <definedName name="_key3" localSheetId="47" hidden="1">'[1]touria recap'!#REF!</definedName>
    <definedName name="_key3" localSheetId="48" hidden="1">'[1]touria recap'!#REF!</definedName>
    <definedName name="_key3" localSheetId="49" hidden="1">'[1]touria recap'!#REF!</definedName>
    <definedName name="_key3" localSheetId="50" hidden="1">'[1]touria recap'!#REF!</definedName>
    <definedName name="_key3" localSheetId="51" hidden="1">'[1]touria recap'!#REF!</definedName>
    <definedName name="_key3" hidden="1">'[1]touria recap'!#REF!</definedName>
    <definedName name="_Order1" localSheetId="19" hidden="1">255</definedName>
    <definedName name="_Order1" localSheetId="20" hidden="1">255</definedName>
    <definedName name="_Order1" localSheetId="23" hidden="1">255</definedName>
    <definedName name="_Order1" localSheetId="24" hidden="1">255</definedName>
    <definedName name="_Order1" localSheetId="25" hidden="1">255</definedName>
    <definedName name="_Order1" localSheetId="26" hidden="1">255</definedName>
    <definedName name="_Order1" localSheetId="11" hidden="1">255</definedName>
    <definedName name="_Order1" localSheetId="13" hidden="1">255</definedName>
    <definedName name="_Order1" localSheetId="14" hidden="1">255</definedName>
    <definedName name="_Order1" localSheetId="16" hidden="1">255</definedName>
    <definedName name="_Order1" localSheetId="6" hidden="1">255</definedName>
    <definedName name="_Order1" localSheetId="7" hidden="1">255</definedName>
    <definedName name="_Order1" localSheetId="29" hidden="1">255</definedName>
    <definedName name="_Order1" localSheetId="30" hidden="1">255</definedName>
    <definedName name="_Order1" localSheetId="32" hidden="1">255</definedName>
    <definedName name="_Order1" localSheetId="34" hidden="1">255</definedName>
    <definedName name="_Order1" localSheetId="35" hidden="1">255</definedName>
    <definedName name="_Order1" localSheetId="44" hidden="1">255</definedName>
    <definedName name="_Order1" hidden="1">255</definedName>
    <definedName name="_Order2" localSheetId="23" hidden="1">255</definedName>
    <definedName name="_Order2" localSheetId="25" hidden="1">255</definedName>
    <definedName name="_Order2" localSheetId="26" hidden="1">255</definedName>
    <definedName name="_Order2" localSheetId="34" hidden="1">255</definedName>
    <definedName name="_Order2" hidden="1">255</definedName>
    <definedName name="_Regression_Int" localSheetId="18" hidden="1">1</definedName>
    <definedName name="_Regression_Int" localSheetId="19" hidden="1">1</definedName>
    <definedName name="_Regression_Int" localSheetId="20" hidden="1">1</definedName>
    <definedName name="_Regression_Int" localSheetId="23" hidden="1">1</definedName>
    <definedName name="_Regression_Int" localSheetId="24" hidden="1">1</definedName>
    <definedName name="_Regression_Int" localSheetId="25" hidden="1">1</definedName>
    <definedName name="_Regression_Int" localSheetId="26" hidden="1">1</definedName>
    <definedName name="_Regression_Int" localSheetId="53" hidden="1">1</definedName>
    <definedName name="_Regression_Int" localSheetId="11" hidden="1">1</definedName>
    <definedName name="_Regression_Int" localSheetId="13" hidden="1">1</definedName>
    <definedName name="_Regression_Int" localSheetId="14" hidden="1">1</definedName>
    <definedName name="_Regression_Int" localSheetId="15" hidden="1">1</definedName>
    <definedName name="_Regression_Int" localSheetId="16" hidden="1">1</definedName>
    <definedName name="_Regression_Int" localSheetId="5" hidden="1">1</definedName>
    <definedName name="_Regression_Int" localSheetId="6" hidden="1">1</definedName>
    <definedName name="_Regression_Int" localSheetId="7" hidden="1">1</definedName>
    <definedName name="_Regression_Int" localSheetId="8" hidden="1">1</definedName>
    <definedName name="_Regression_Int" localSheetId="55" hidden="1">1</definedName>
    <definedName name="_Regression_Int" localSheetId="56" hidden="1">1</definedName>
    <definedName name="_Regression_Int" localSheetId="57" hidden="1">1</definedName>
    <definedName name="_Regression_Int" localSheetId="58" hidden="1">1</definedName>
    <definedName name="_Regression_Int" localSheetId="59" hidden="1">1</definedName>
    <definedName name="_Regression_Int" localSheetId="60" hidden="1">1</definedName>
    <definedName name="_Regression_Int" localSheetId="28" hidden="1">1</definedName>
    <definedName name="_Regression_Int" localSheetId="29" hidden="1">1</definedName>
    <definedName name="_Regression_Int" localSheetId="30" hidden="1">1</definedName>
    <definedName name="_Regression_Int" localSheetId="32" hidden="1">1</definedName>
    <definedName name="_Regression_Int" localSheetId="33" hidden="1">1</definedName>
    <definedName name="_Regression_Int" localSheetId="34" hidden="1">1</definedName>
    <definedName name="_Regression_Int" localSheetId="35" hidden="1">1</definedName>
    <definedName name="_Regression_Int" localSheetId="36" hidden="1">1</definedName>
    <definedName name="_Regression_Int" localSheetId="43" hidden="1">1</definedName>
    <definedName name="_Regression_Int" localSheetId="44" hidden="1">1</definedName>
    <definedName name="_Regression_Int" localSheetId="45" hidden="1">1</definedName>
    <definedName name="_Regression_Int" localSheetId="46" hidden="1">1</definedName>
    <definedName name="_Regression_Int" localSheetId="47" hidden="1">1</definedName>
    <definedName name="_Regression_Int" localSheetId="48" hidden="1">1</definedName>
    <definedName name="_Regression_Int" localSheetId="49" hidden="1">1</definedName>
    <definedName name="_Regression_Int" localSheetId="50" hidden="1">1</definedName>
    <definedName name="_Regression_Int" hidden="1">1</definedName>
    <definedName name="_Sort" localSheetId="19" hidden="1">'collège 19'!#REF!</definedName>
    <definedName name="_Sort" localSheetId="20" hidden="1">'collège 20'!#REF!</definedName>
    <definedName name="_Sort" localSheetId="23" hidden="1">'collège 23'!$C$15:$F$79</definedName>
    <definedName name="_Sort" localSheetId="24" hidden="1">'collège 24'!$F$12:$F$162</definedName>
    <definedName name="_Sort" localSheetId="25" hidden="1">'collège 25'!#REF!</definedName>
    <definedName name="_Sort" localSheetId="26" hidden="1">'collège 26'!#REF!</definedName>
    <definedName name="_Sort" localSheetId="27" hidden="1">#REF!</definedName>
    <definedName name="_Sort" localSheetId="11" hidden="1">'prim 10'!#REF!</definedName>
    <definedName name="_Sort" localSheetId="13" hidden="1">'prim 12'!#REF!</definedName>
    <definedName name="_Sort" localSheetId="14" hidden="1">'prim 13'!#REF!</definedName>
    <definedName name="_Sort" localSheetId="16" hidden="1">'prim 15'!#REF!</definedName>
    <definedName name="_Sort" localSheetId="6" hidden="1">'prim 5'!$G$13:$H$73</definedName>
    <definedName name="_Sort" localSheetId="7" hidden="1">'prim 6'!$G$11:$G$63</definedName>
    <definedName name="_Sort" localSheetId="57" hidden="1">#REF!</definedName>
    <definedName name="_Sort" localSheetId="58" hidden="1">#REF!</definedName>
    <definedName name="_Sort" localSheetId="59" hidden="1">#REF!</definedName>
    <definedName name="_Sort" localSheetId="60" hidden="1">#REF!</definedName>
    <definedName name="_Sort" localSheetId="29" hidden="1">'qualif 30'!#REF!</definedName>
    <definedName name="_Sort" localSheetId="30" hidden="1">'qualif 31'!$D$13:$F$64</definedName>
    <definedName name="_Sort" localSheetId="32" hidden="1">'qualif 33'!#REF!</definedName>
    <definedName name="_Sort" localSheetId="34" hidden="1">'qualif 35'!$C$202:$E$276</definedName>
    <definedName name="_Sort" localSheetId="35" hidden="1">'qualif 36'!#REF!</definedName>
    <definedName name="_Sort" localSheetId="42" hidden="1">#REF!</definedName>
    <definedName name="_Sort" localSheetId="43" hidden="1">#REF!</definedName>
    <definedName name="_Sort" localSheetId="44" hidden="1">'sup 47'!#REF!</definedName>
    <definedName name="_Sort" localSheetId="45" hidden="1">#REF!</definedName>
    <definedName name="_Sort" localSheetId="46" hidden="1">#REF!</definedName>
    <definedName name="_Sort" localSheetId="47" hidden="1">#REF!</definedName>
    <definedName name="_Sort" localSheetId="48" hidden="1">#REF!</definedName>
    <definedName name="_Sort" localSheetId="49" hidden="1">#REF!</definedName>
    <definedName name="_Sort" localSheetId="50" hidden="1">#REF!</definedName>
    <definedName name="_Sort" localSheetId="51" hidden="1">#REF!</definedName>
    <definedName name="_Sort" hidden="1">#REF!</definedName>
    <definedName name="AA" localSheetId="27" hidden="1">'[1]touria recap'!#REF!</definedName>
    <definedName name="AA" localSheetId="57" hidden="1">'[1]touria recap'!#REF!</definedName>
    <definedName name="AA" localSheetId="58" hidden="1">'[1]touria recap'!#REF!</definedName>
    <definedName name="AA" localSheetId="59" hidden="1">'[1]touria recap'!#REF!</definedName>
    <definedName name="AA" localSheetId="60" hidden="1">'[1]touria recap'!#REF!</definedName>
    <definedName name="AA" localSheetId="42" hidden="1">'[1]touria recap'!#REF!</definedName>
    <definedName name="AA" localSheetId="43" hidden="1">'[1]touria recap'!#REF!</definedName>
    <definedName name="AA" localSheetId="44" hidden="1">'[1]touria recap'!#REF!</definedName>
    <definedName name="AA" localSheetId="45" hidden="1">'[1]touria recap'!#REF!</definedName>
    <definedName name="AA" localSheetId="46" hidden="1">'[1]touria recap'!#REF!</definedName>
    <definedName name="AA" localSheetId="47" hidden="1">'[1]touria recap'!#REF!</definedName>
    <definedName name="AA" localSheetId="48" hidden="1">'[1]touria recap'!#REF!</definedName>
    <definedName name="AA" localSheetId="49" hidden="1">'[1]touria recap'!#REF!</definedName>
    <definedName name="AA" localSheetId="50" hidden="1">'[1]touria recap'!#REF!</definedName>
    <definedName name="AA" localSheetId="51" hidden="1">'[1]touria recap'!#REF!</definedName>
    <definedName name="AA" hidden="1">'[1]touria recap'!#REF!</definedName>
    <definedName name="_xlnm.Database" localSheetId="27">#REF!</definedName>
    <definedName name="_xlnm.Database" localSheetId="57">#REF!</definedName>
    <definedName name="_xlnm.Database" localSheetId="58">#REF!</definedName>
    <definedName name="_xlnm.Database" localSheetId="59">#REF!</definedName>
    <definedName name="_xlnm.Database" localSheetId="60">#REF!</definedName>
    <definedName name="_xlnm.Database" localSheetId="42">#REF!</definedName>
    <definedName name="_xlnm.Database" localSheetId="43">#REF!</definedName>
    <definedName name="_xlnm.Database" localSheetId="44">#REF!</definedName>
    <definedName name="_xlnm.Database" localSheetId="45">#REF!</definedName>
    <definedName name="_xlnm.Database" localSheetId="46">#REF!</definedName>
    <definedName name="_xlnm.Database" localSheetId="47">#REF!</definedName>
    <definedName name="_xlnm.Database" localSheetId="48">#REF!</definedName>
    <definedName name="_xlnm.Database" localSheetId="49">#REF!</definedName>
    <definedName name="_xlnm.Database" localSheetId="50">#REF!</definedName>
    <definedName name="_xlnm.Database" localSheetId="51">#REF!</definedName>
    <definedName name="_xlnm.Database">#REF!</definedName>
    <definedName name="BRNRN" localSheetId="27">#REF!</definedName>
    <definedName name="BRNRN" localSheetId="57">#REF!</definedName>
    <definedName name="BRNRN" localSheetId="58">#REF!</definedName>
    <definedName name="BRNRN" localSheetId="59">#REF!</definedName>
    <definedName name="BRNRN" localSheetId="60">#REF!</definedName>
    <definedName name="BRNRN" localSheetId="42">#REF!</definedName>
    <definedName name="BRNRN" localSheetId="43">#REF!</definedName>
    <definedName name="BRNRN" localSheetId="44">#REF!</definedName>
    <definedName name="BRNRN" localSheetId="45">#REF!</definedName>
    <definedName name="BRNRN" localSheetId="46">#REF!</definedName>
    <definedName name="BRNRN" localSheetId="47">#REF!</definedName>
    <definedName name="BRNRN" localSheetId="48">#REF!</definedName>
    <definedName name="BRNRN" localSheetId="49">#REF!</definedName>
    <definedName name="BRNRN" localSheetId="50">#REF!</definedName>
    <definedName name="BRNRN" localSheetId="51">#REF!</definedName>
    <definedName name="BRNRN">#REF!</definedName>
    <definedName name="pp" localSheetId="27" hidden="1">#REF!</definedName>
    <definedName name="pp" localSheetId="57" hidden="1">#REF!</definedName>
    <definedName name="pp" localSheetId="58" hidden="1">#REF!</definedName>
    <definedName name="pp" localSheetId="59" hidden="1">#REF!</definedName>
    <definedName name="pp" localSheetId="60" hidden="1">#REF!</definedName>
    <definedName name="pp" localSheetId="42" hidden="1">#REF!</definedName>
    <definedName name="pp" localSheetId="43" hidden="1">#REF!</definedName>
    <definedName name="pp" localSheetId="44" hidden="1">#REF!</definedName>
    <definedName name="pp" localSheetId="45" hidden="1">#REF!</definedName>
    <definedName name="pp" localSheetId="46" hidden="1">#REF!</definedName>
    <definedName name="pp" localSheetId="47" hidden="1">#REF!</definedName>
    <definedName name="pp" localSheetId="48" hidden="1">#REF!</definedName>
    <definedName name="pp" localSheetId="49" hidden="1">#REF!</definedName>
    <definedName name="pp" localSheetId="50" hidden="1">#REF!</definedName>
    <definedName name="pp" localSheetId="51" hidden="1">#REF!</definedName>
    <definedName name="pp" hidden="1">#REF!</definedName>
    <definedName name="Print_Area_MI" localSheetId="27">#REF!</definedName>
    <definedName name="Print_Area_MI" localSheetId="57">#REF!</definedName>
    <definedName name="Print_Area_MI" localSheetId="58">#REF!</definedName>
    <definedName name="Print_Area_MI" localSheetId="59">#REF!</definedName>
    <definedName name="Print_Area_MI" localSheetId="60">#REF!</definedName>
    <definedName name="Print_Area_MI" localSheetId="42">#REF!</definedName>
    <definedName name="Print_Area_MI" localSheetId="43">#REF!</definedName>
    <definedName name="Print_Area_MI" localSheetId="44">#REF!</definedName>
    <definedName name="Print_Area_MI" localSheetId="45">#REF!</definedName>
    <definedName name="Print_Area_MI" localSheetId="46">#REF!</definedName>
    <definedName name="Print_Area_MI" localSheetId="47">#REF!</definedName>
    <definedName name="Print_Area_MI" localSheetId="48">#REF!</definedName>
    <definedName name="Print_Area_MI" localSheetId="49">#REF!</definedName>
    <definedName name="Print_Area_MI" localSheetId="50">#REF!</definedName>
    <definedName name="Print_Area_MI" localSheetId="51">#REF!</definedName>
    <definedName name="Print_Area_MI">#REF!</definedName>
    <definedName name="_xlnm.Print_Area" localSheetId="19">'collège 19'!$A$1:$F$116</definedName>
    <definedName name="_xlnm.Print_Area" localSheetId="23">'collège 23'!$A$1:$F$117</definedName>
    <definedName name="_xlnm.Print_Area" localSheetId="53">'peda 58'!$A$1:$D$40</definedName>
    <definedName name="_xlnm.Print_Area" localSheetId="54">'peda 59-60'!$A$1:$H$45</definedName>
    <definedName name="_xlnm.Print_Area" localSheetId="39">'post_sec 41'!$A$1:$F$39</definedName>
    <definedName name="_xlnm.Print_Area" localSheetId="41">'post_sec 43'!$A$1:$H$57</definedName>
    <definedName name="_xlnm.Print_Area" localSheetId="12">'prim 11'!$A$1:$F$61</definedName>
    <definedName name="_xlnm.Print_Area" localSheetId="6">'prim 5'!$A$1:$F$114</definedName>
    <definedName name="_xlnm.Print_Area" localSheetId="10">'prim 9'!$A$1:$F$50</definedName>
    <definedName name="_xlnm.Print_Area" localSheetId="28">'qualif 29'!$A$1:$F$64</definedName>
    <definedName name="_xlnm.Print_Area" localSheetId="34">'qualif 35'!$A$1:$E$99</definedName>
    <definedName name="_xlnm.Print_Area" localSheetId="43">'sup 45-46'!$A$1:$J$64</definedName>
    <definedName name="_xlnm.Print_Area" localSheetId="44">'sup 47'!$A$1:$H$41</definedName>
    <definedName name="_xlnm.Print_Area" localSheetId="45">'sup 48 '!$A$1:$E$52</definedName>
    <definedName name="_xlnm.Print_Area" localSheetId="46">'sup 49'!$A$1:$H$213</definedName>
    <definedName name="_xlnm.Print_Area" localSheetId="48">'sup 51-52'!$A$1:$I$64</definedName>
    <definedName name="_xlnm.Print_Area" localSheetId="49">'sup 53'!$A$1:$F$63</definedName>
    <definedName name="_xlnm.Print_Area" localSheetId="50">'sup 54'!$A$1:$E$57</definedName>
    <definedName name="_xlnm.Print_Area" localSheetId="51">'sup 55-56'!$A$1:$J$49</definedName>
    <definedName name="Zone_impres_MI" localSheetId="27">#REF!</definedName>
    <definedName name="Zone_impres_MI" localSheetId="0">#REF!</definedName>
    <definedName name="Zone_impres_MI" localSheetId="57">#REF!</definedName>
    <definedName name="Zone_impres_MI" localSheetId="58">#REF!</definedName>
    <definedName name="Zone_impres_MI" localSheetId="59">#REF!</definedName>
    <definedName name="Zone_impres_MI" localSheetId="60">#REF!</definedName>
    <definedName name="Zone_impres_MI" localSheetId="42">#REF!</definedName>
    <definedName name="Zone_impres_MI" localSheetId="43">#REF!</definedName>
    <definedName name="Zone_impres_MI" localSheetId="44">#REF!</definedName>
    <definedName name="Zone_impres_MI" localSheetId="45">#REF!</definedName>
    <definedName name="Zone_impres_MI" localSheetId="46">#REF!</definedName>
    <definedName name="Zone_impres_MI" localSheetId="47">#REF!</definedName>
    <definedName name="Zone_impres_MI" localSheetId="48">#REF!</definedName>
    <definedName name="Zone_impres_MI" localSheetId="49">#REF!</definedName>
    <definedName name="Zone_impres_MI" localSheetId="50">#REF!</definedName>
    <definedName name="Zone_impres_MI" localSheetId="51">#REF!</definedName>
    <definedName name="Zone_impres_MI">#REF!</definedName>
  </definedNames>
  <calcPr calcId="12451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2" i="103"/>
  <c r="E114" i="100" l="1"/>
  <c r="B19"/>
  <c r="B18"/>
  <c r="B17"/>
  <c r="B16"/>
  <c r="B15"/>
  <c r="B14"/>
  <c r="B13"/>
  <c r="B12"/>
  <c r="F11"/>
  <c r="E11"/>
  <c r="D11"/>
  <c r="C11"/>
  <c r="C20"/>
  <c r="D20"/>
  <c r="E20"/>
  <c r="F20"/>
  <c r="B28"/>
  <c r="B37"/>
  <c r="B36"/>
  <c r="B35"/>
  <c r="B34"/>
  <c r="B33"/>
  <c r="B32"/>
  <c r="B31"/>
  <c r="B30"/>
  <c r="F29"/>
  <c r="E29"/>
  <c r="D29"/>
  <c r="C29"/>
  <c r="B51"/>
  <c r="B50"/>
  <c r="B49"/>
  <c r="B48"/>
  <c r="B47"/>
  <c r="F46"/>
  <c r="E46"/>
  <c r="D46"/>
  <c r="C46"/>
  <c r="B45"/>
  <c r="B44"/>
  <c r="B43"/>
  <c r="B42"/>
  <c r="B41"/>
  <c r="B40"/>
  <c r="B39"/>
  <c r="F38"/>
  <c r="E38"/>
  <c r="D38"/>
  <c r="C38"/>
  <c r="B78"/>
  <c r="B77"/>
  <c r="B76"/>
  <c r="B75"/>
  <c r="B74"/>
  <c r="B73"/>
  <c r="B72"/>
  <c r="B71"/>
  <c r="B70"/>
  <c r="F69"/>
  <c r="E69"/>
  <c r="D69"/>
  <c r="C69"/>
  <c r="B93"/>
  <c r="B92"/>
  <c r="B91"/>
  <c r="B90"/>
  <c r="B89"/>
  <c r="F88"/>
  <c r="E88"/>
  <c r="D88"/>
  <c r="C88"/>
  <c r="B27"/>
  <c r="B26"/>
  <c r="B25"/>
  <c r="B24"/>
  <c r="B23"/>
  <c r="B22"/>
  <c r="B21"/>
  <c r="B87"/>
  <c r="B86"/>
  <c r="B85"/>
  <c r="B84"/>
  <c r="B83"/>
  <c r="B82"/>
  <c r="B81"/>
  <c r="B80"/>
  <c r="F79"/>
  <c r="F114" s="1"/>
  <c r="E79"/>
  <c r="D79"/>
  <c r="D114" s="1"/>
  <c r="C79"/>
  <c r="C114" s="1"/>
  <c r="B100"/>
  <c r="B99"/>
  <c r="B98"/>
  <c r="B97"/>
  <c r="B96"/>
  <c r="B95"/>
  <c r="F94"/>
  <c r="E94"/>
  <c r="D94"/>
  <c r="C94"/>
  <c r="B105"/>
  <c r="B104"/>
  <c r="B103"/>
  <c r="B102"/>
  <c r="F101"/>
  <c r="E101"/>
  <c r="D101"/>
  <c r="C101"/>
  <c r="B110"/>
  <c r="B109"/>
  <c r="B108"/>
  <c r="B107"/>
  <c r="F106"/>
  <c r="E106"/>
  <c r="D106"/>
  <c r="C106"/>
  <c r="B112"/>
  <c r="B111" s="1"/>
  <c r="F111"/>
  <c r="E111"/>
  <c r="D111"/>
  <c r="C111"/>
  <c r="C28" i="99"/>
  <c r="D28"/>
  <c r="E28"/>
  <c r="F28"/>
  <c r="G28"/>
  <c r="H28"/>
  <c r="I28"/>
  <c r="B28"/>
  <c r="C51" i="81"/>
  <c r="B51"/>
  <c r="C50"/>
  <c r="B50"/>
  <c r="C49"/>
  <c r="B49"/>
  <c r="C48"/>
  <c r="B48"/>
  <c r="D48"/>
  <c r="E48"/>
  <c r="D49"/>
  <c r="E49"/>
  <c r="D50"/>
  <c r="E50"/>
  <c r="F50"/>
  <c r="D51"/>
  <c r="E51"/>
  <c r="F51"/>
  <c r="D62" i="11"/>
  <c r="E62"/>
  <c r="C62"/>
  <c r="D61"/>
  <c r="E61"/>
  <c r="C61"/>
  <c r="B11" i="100" l="1"/>
  <c r="B29"/>
  <c r="B88"/>
  <c r="B94"/>
  <c r="B20"/>
  <c r="B106"/>
  <c r="B69"/>
  <c r="B46"/>
  <c r="B38"/>
  <c r="B101"/>
  <c r="B79"/>
  <c r="B114" s="1"/>
  <c r="D25" i="111"/>
  <c r="E25"/>
  <c r="C25"/>
  <c r="D24"/>
  <c r="E24"/>
  <c r="C24"/>
  <c r="D8"/>
  <c r="C8" s="1"/>
  <c r="C38" i="110" l="1"/>
  <c r="C37"/>
  <c r="D38"/>
  <c r="D37"/>
  <c r="E38"/>
  <c r="E37"/>
  <c r="D26"/>
  <c r="C26" s="1"/>
  <c r="D26" i="109" l="1"/>
  <c r="C26" s="1"/>
  <c r="B26" s="1"/>
  <c r="C37" i="97" l="1"/>
  <c r="C39" s="1"/>
  <c r="B37"/>
  <c r="B39" s="1"/>
  <c r="C17"/>
  <c r="B17"/>
  <c r="C29" i="34" l="1"/>
  <c r="D29"/>
  <c r="E29"/>
  <c r="B29"/>
  <c r="C28"/>
  <c r="D28"/>
  <c r="E28"/>
  <c r="B28"/>
  <c r="G62" i="108" l="1"/>
  <c r="C50" i="98" l="1"/>
  <c r="C51" i="107"/>
  <c r="D51"/>
  <c r="E51"/>
  <c r="B51"/>
  <c r="E38"/>
  <c r="D38"/>
  <c r="C38"/>
  <c r="C52" s="1"/>
  <c r="B38"/>
  <c r="C29"/>
  <c r="D29"/>
  <c r="E29"/>
  <c r="B29"/>
  <c r="C17"/>
  <c r="D17"/>
  <c r="E17"/>
  <c r="B17"/>
  <c r="B30" s="1"/>
  <c r="D12" i="105"/>
  <c r="C167" i="104"/>
  <c r="D167"/>
  <c r="B167"/>
  <c r="C193"/>
  <c r="D52" i="107" l="1"/>
  <c r="D30"/>
  <c r="E30"/>
  <c r="E52"/>
  <c r="B52"/>
  <c r="C30"/>
  <c r="B9" i="85"/>
  <c r="D62" i="108"/>
  <c r="F62"/>
  <c r="E62"/>
  <c r="C134" i="104" l="1"/>
  <c r="D134"/>
  <c r="B134"/>
  <c r="C48" i="88" l="1"/>
  <c r="C35"/>
  <c r="C27"/>
  <c r="C14"/>
  <c r="C29" l="1"/>
  <c r="C8"/>
  <c r="B14" i="53"/>
  <c r="C14"/>
  <c r="C37" i="52"/>
  <c r="E22" i="79" l="1"/>
  <c r="F22"/>
  <c r="G22"/>
  <c r="D22"/>
  <c r="C15"/>
  <c r="B16"/>
  <c r="B17"/>
  <c r="B18"/>
  <c r="B19"/>
  <c r="B20"/>
  <c r="B21"/>
  <c r="B15"/>
  <c r="C32" i="67"/>
  <c r="C33"/>
  <c r="C34"/>
  <c r="B32"/>
  <c r="B33"/>
  <c r="B34"/>
  <c r="C31"/>
  <c r="B31"/>
  <c r="B22" i="79" l="1"/>
  <c r="C12" i="46"/>
  <c r="D12"/>
  <c r="C22"/>
  <c r="D22"/>
  <c r="C36"/>
  <c r="D36"/>
  <c r="C58"/>
  <c r="D58"/>
  <c r="C68"/>
  <c r="D68"/>
  <c r="C81"/>
  <c r="D81"/>
  <c r="C29" i="38"/>
  <c r="D29"/>
  <c r="C32" i="37"/>
  <c r="D32"/>
  <c r="C10"/>
  <c r="D10"/>
  <c r="C100" i="46" l="1"/>
  <c r="D100"/>
  <c r="D55"/>
  <c r="C55"/>
  <c r="C26" i="34" l="1"/>
  <c r="B26"/>
  <c r="D26"/>
  <c r="D27"/>
  <c r="C22" i="33"/>
  <c r="D22"/>
  <c r="C9" i="24"/>
  <c r="D9"/>
  <c r="C32"/>
  <c r="D32"/>
  <c r="B43" i="21" l="1"/>
  <c r="B44"/>
  <c r="B45"/>
  <c r="B46"/>
  <c r="C43"/>
  <c r="D43"/>
  <c r="E43"/>
  <c r="C44"/>
  <c r="D44"/>
  <c r="E44"/>
  <c r="C45"/>
  <c r="D45"/>
  <c r="E45"/>
  <c r="C46"/>
  <c r="D46"/>
  <c r="E46"/>
  <c r="C24" i="16"/>
  <c r="C15"/>
  <c r="E24"/>
  <c r="E15"/>
  <c r="C20" i="13"/>
  <c r="D20"/>
  <c r="E20"/>
  <c r="C35"/>
  <c r="D35"/>
  <c r="E35"/>
  <c r="C35" i="12"/>
  <c r="D35"/>
  <c r="E35"/>
  <c r="C20"/>
  <c r="D20"/>
  <c r="E20"/>
  <c r="C57" i="11"/>
  <c r="D57"/>
  <c r="C58"/>
  <c r="D58"/>
  <c r="C59"/>
  <c r="D59"/>
  <c r="C60"/>
  <c r="D60"/>
  <c r="C31" i="6" l="1"/>
  <c r="B31"/>
  <c r="C9"/>
  <c r="D9"/>
  <c r="E9"/>
  <c r="D31"/>
  <c r="E31"/>
  <c r="B37" i="1" l="1"/>
  <c r="B31"/>
  <c r="B25"/>
  <c r="B24"/>
  <c r="B15"/>
  <c r="B14"/>
  <c r="C14" l="1"/>
  <c r="D14"/>
  <c r="C15"/>
  <c r="D15"/>
  <c r="C24"/>
  <c r="D24"/>
  <c r="C25"/>
  <c r="D25"/>
  <c r="C31"/>
  <c r="D31"/>
  <c r="C37"/>
  <c r="D37"/>
  <c r="D6"/>
  <c r="C6" s="1"/>
  <c r="C62" i="108" l="1"/>
  <c r="B62"/>
  <c r="D50" i="98"/>
  <c r="B50"/>
  <c r="B6" i="107" l="1"/>
  <c r="B12" i="105"/>
  <c r="F59" l="1"/>
  <c r="C59"/>
  <c r="C70" s="1"/>
  <c r="B59"/>
  <c r="B70" s="1"/>
  <c r="D193" i="104" l="1"/>
  <c r="B193"/>
  <c r="C155" l="1"/>
  <c r="D155"/>
  <c r="B155"/>
  <c r="C77"/>
  <c r="D77"/>
  <c r="B121" l="1"/>
  <c r="C121"/>
  <c r="D121"/>
  <c r="D203"/>
  <c r="C203"/>
  <c r="B203"/>
  <c r="D102"/>
  <c r="C102"/>
  <c r="B102"/>
  <c r="B77"/>
  <c r="D57"/>
  <c r="C57"/>
  <c r="B57"/>
  <c r="D44"/>
  <c r="C44"/>
  <c r="B44"/>
  <c r="D29"/>
  <c r="C29"/>
  <c r="B29"/>
  <c r="D11"/>
  <c r="C11"/>
  <c r="B11"/>
  <c r="B213" l="1"/>
  <c r="C213"/>
  <c r="D213"/>
  <c r="B48" i="88" l="1"/>
  <c r="B27"/>
  <c r="B14"/>
  <c r="D9" l="1"/>
  <c r="C39" i="103" l="1"/>
  <c r="D39"/>
  <c r="E39"/>
  <c r="F39"/>
  <c r="B37"/>
  <c r="B36"/>
  <c r="B35"/>
  <c r="B34"/>
  <c r="B33"/>
  <c r="B32"/>
  <c r="B31"/>
  <c r="B30"/>
  <c r="B29"/>
  <c r="B28"/>
  <c r="B27"/>
  <c r="B26"/>
  <c r="B25"/>
  <c r="B24"/>
  <c r="B23"/>
  <c r="B21"/>
  <c r="B20"/>
  <c r="B19"/>
  <c r="B18"/>
  <c r="B17"/>
  <c r="B16"/>
  <c r="B15"/>
  <c r="B14"/>
  <c r="B13"/>
  <c r="B12"/>
  <c r="K29" i="101"/>
  <c r="J29"/>
  <c r="I29"/>
  <c r="H29"/>
  <c r="G29"/>
  <c r="F29"/>
  <c r="E29"/>
  <c r="D29"/>
  <c r="C28"/>
  <c r="B28"/>
  <c r="C27"/>
  <c r="B27"/>
  <c r="C26"/>
  <c r="B26"/>
  <c r="C25"/>
  <c r="B25"/>
  <c r="C24"/>
  <c r="B24"/>
  <c r="C23"/>
  <c r="B23"/>
  <c r="C22"/>
  <c r="B22"/>
  <c r="C21"/>
  <c r="B21"/>
  <c r="C20"/>
  <c r="B20"/>
  <c r="C19"/>
  <c r="B19"/>
  <c r="C18"/>
  <c r="B18"/>
  <c r="C17"/>
  <c r="B17"/>
  <c r="B113" i="100"/>
  <c r="F68"/>
  <c r="E68"/>
  <c r="D68"/>
  <c r="C68"/>
  <c r="B68"/>
  <c r="B39" i="103" l="1"/>
  <c r="C29" i="101"/>
  <c r="B29"/>
  <c r="E17" i="97" l="1"/>
  <c r="I37"/>
  <c r="I39" s="1"/>
  <c r="H37"/>
  <c r="H39" s="1"/>
  <c r="G37"/>
  <c r="G39" s="1"/>
  <c r="F37"/>
  <c r="F39" s="1"/>
  <c r="E37"/>
  <c r="E39" s="1"/>
  <c r="D37"/>
  <c r="D39" s="1"/>
  <c r="J25"/>
  <c r="A25"/>
  <c r="I17"/>
  <c r="H17"/>
  <c r="G17"/>
  <c r="F17"/>
  <c r="D17"/>
  <c r="C9" i="85" l="1"/>
  <c r="E21" i="81" l="1"/>
  <c r="D21" s="1"/>
  <c r="C21" s="1"/>
  <c r="B21" s="1"/>
  <c r="E15"/>
  <c r="F15"/>
  <c r="D15"/>
  <c r="B23" i="80"/>
  <c r="D11"/>
  <c r="E10"/>
  <c r="D10"/>
  <c r="C10"/>
  <c r="D6"/>
  <c r="C6" s="1"/>
  <c r="B6" s="1"/>
  <c r="E21" i="67" l="1"/>
  <c r="D11" i="65"/>
  <c r="D12"/>
  <c r="D13"/>
  <c r="D14"/>
  <c r="D15"/>
  <c r="D16"/>
  <c r="D17"/>
  <c r="D18"/>
  <c r="D19"/>
  <c r="D20"/>
  <c r="D21"/>
  <c r="D10"/>
  <c r="C13" i="52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12"/>
  <c r="B39" l="1"/>
  <c r="C39"/>
  <c r="B81" i="46"/>
  <c r="B68"/>
  <c r="B58"/>
  <c r="B36"/>
  <c r="B22"/>
  <c r="B12"/>
  <c r="B20" i="40"/>
  <c r="C20"/>
  <c r="D20"/>
  <c r="E20"/>
  <c r="B29"/>
  <c r="C29"/>
  <c r="D29"/>
  <c r="E29"/>
  <c r="B39"/>
  <c r="C39"/>
  <c r="D39"/>
  <c r="E39"/>
  <c r="B47"/>
  <c r="C47"/>
  <c r="D47"/>
  <c r="E47"/>
  <c r="B65"/>
  <c r="C65"/>
  <c r="D65"/>
  <c r="E65"/>
  <c r="B75"/>
  <c r="C75"/>
  <c r="D75"/>
  <c r="E75"/>
  <c r="B84"/>
  <c r="C84"/>
  <c r="D84"/>
  <c r="E84"/>
  <c r="B90"/>
  <c r="C90"/>
  <c r="D90"/>
  <c r="E90"/>
  <c r="B97"/>
  <c r="C97"/>
  <c r="D97"/>
  <c r="E97"/>
  <c r="B102"/>
  <c r="C102"/>
  <c r="D102"/>
  <c r="E102"/>
  <c r="B107"/>
  <c r="C107"/>
  <c r="D107"/>
  <c r="E107"/>
  <c r="B32" i="37"/>
  <c r="B55" i="46" l="1"/>
  <c r="B100"/>
  <c r="B10" i="37"/>
  <c r="B32" i="24" l="1"/>
  <c r="B9"/>
  <c r="B24" i="16"/>
  <c r="B15"/>
  <c r="D24"/>
  <c r="D15"/>
  <c r="B35" i="13"/>
  <c r="B20"/>
  <c r="B35" i="12"/>
  <c r="B20"/>
  <c r="B60" i="11"/>
  <c r="B59"/>
  <c r="B58"/>
  <c r="B57"/>
  <c r="B9" i="6" l="1"/>
  <c r="B8" i="88" l="1"/>
  <c r="C22" i="66" l="1"/>
  <c r="B35" i="88" l="1"/>
  <c r="B29" s="1"/>
  <c r="F7" i="86" l="1"/>
  <c r="C7" s="1"/>
  <c r="D9" i="85"/>
  <c r="C6"/>
  <c r="B6" s="1"/>
  <c r="C59" i="45" l="1"/>
  <c r="D59"/>
  <c r="E59"/>
  <c r="B59"/>
  <c r="C32"/>
  <c r="D32"/>
  <c r="E32"/>
  <c r="B32"/>
  <c r="C20"/>
  <c r="D20"/>
  <c r="E20"/>
  <c r="B20"/>
  <c r="C13"/>
  <c r="D13"/>
  <c r="E13"/>
  <c r="B13"/>
  <c r="C16" i="53" l="1"/>
  <c r="C17"/>
  <c r="C18"/>
  <c r="C19"/>
  <c r="C20"/>
  <c r="C21"/>
  <c r="C22"/>
  <c r="C23"/>
  <c r="C25"/>
  <c r="C26"/>
  <c r="C24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B16"/>
  <c r="B17"/>
  <c r="B18"/>
  <c r="B19"/>
  <c r="B20"/>
  <c r="B21"/>
  <c r="B22"/>
  <c r="B23"/>
  <c r="B25"/>
  <c r="B26"/>
  <c r="B24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13"/>
  <c r="C13"/>
  <c r="D39" i="52"/>
  <c r="E39"/>
  <c r="F39"/>
  <c r="G39"/>
  <c r="C17" i="79"/>
  <c r="C18"/>
  <c r="C19"/>
  <c r="C20"/>
  <c r="C21"/>
  <c r="C16"/>
  <c r="F39" i="49"/>
  <c r="F40"/>
  <c r="F41"/>
  <c r="F42"/>
  <c r="F43"/>
  <c r="F44"/>
  <c r="F45"/>
  <c r="G45"/>
  <c r="G44"/>
  <c r="G43"/>
  <c r="G42"/>
  <c r="G41"/>
  <c r="G40"/>
  <c r="G39"/>
  <c r="C22" i="79" l="1"/>
  <c r="D6" i="37"/>
  <c r="C6" s="1"/>
  <c r="B6" s="1"/>
  <c r="B30" i="33"/>
  <c r="B32"/>
  <c r="B33"/>
  <c r="B35"/>
  <c r="B36"/>
  <c r="B29"/>
  <c r="B14"/>
  <c r="B16"/>
  <c r="B17"/>
  <c r="B19"/>
  <c r="B20"/>
  <c r="B13"/>
  <c r="C77" i="31"/>
  <c r="C86"/>
  <c r="C92"/>
  <c r="C99"/>
  <c r="C104"/>
  <c r="C109"/>
  <c r="B24" i="30" l="1"/>
  <c r="B25"/>
  <c r="B26"/>
  <c r="B27"/>
  <c r="B28"/>
  <c r="B29"/>
  <c r="B30"/>
  <c r="B23"/>
  <c r="B12"/>
  <c r="B13"/>
  <c r="B14"/>
  <c r="B15"/>
  <c r="B16"/>
  <c r="B17"/>
  <c r="B18"/>
  <c r="B11"/>
  <c r="B24" i="29"/>
  <c r="B25"/>
  <c r="B26"/>
  <c r="B27"/>
  <c r="B28"/>
  <c r="B29"/>
  <c r="B30"/>
  <c r="B23"/>
  <c r="C20"/>
  <c r="D20"/>
  <c r="E20"/>
  <c r="B12"/>
  <c r="B13"/>
  <c r="B14"/>
  <c r="B15"/>
  <c r="B16"/>
  <c r="B17"/>
  <c r="B18"/>
  <c r="B11"/>
  <c r="B20" l="1"/>
  <c r="D9" i="16" l="1"/>
  <c r="D106" i="7"/>
  <c r="C24" i="87" l="1"/>
  <c r="D24"/>
  <c r="E24"/>
  <c r="F24"/>
  <c r="G24"/>
  <c r="I48" i="86"/>
  <c r="H48"/>
  <c r="F48"/>
  <c r="D48"/>
  <c r="C48"/>
  <c r="B48"/>
  <c r="C15" i="81" l="1"/>
  <c r="C14"/>
  <c r="C13"/>
  <c r="C12"/>
  <c r="C11"/>
  <c r="C21" i="67" l="1"/>
  <c r="B22" i="66"/>
  <c r="D25" i="50"/>
  <c r="B25"/>
  <c r="G59" i="49" l="1"/>
  <c r="F59"/>
  <c r="G58"/>
  <c r="F58"/>
  <c r="G57"/>
  <c r="F57"/>
  <c r="G55"/>
  <c r="F55"/>
  <c r="G54"/>
  <c r="F54"/>
  <c r="G53"/>
  <c r="F53"/>
  <c r="G51"/>
  <c r="F51"/>
  <c r="G50"/>
  <c r="F50"/>
  <c r="G48"/>
  <c r="F48"/>
  <c r="G47"/>
  <c r="F47"/>
  <c r="C56"/>
  <c r="B56"/>
  <c r="C52"/>
  <c r="B52"/>
  <c r="C49"/>
  <c r="B49"/>
  <c r="C46"/>
  <c r="B46"/>
  <c r="C38"/>
  <c r="B38"/>
  <c r="E56"/>
  <c r="D56"/>
  <c r="E52"/>
  <c r="D52"/>
  <c r="E49"/>
  <c r="D49"/>
  <c r="E46"/>
  <c r="D46"/>
  <c r="E38"/>
  <c r="D38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F38" l="1"/>
  <c r="F52"/>
  <c r="G38"/>
  <c r="F49"/>
  <c r="G49"/>
  <c r="G52"/>
  <c r="F46"/>
  <c r="F56"/>
  <c r="G46"/>
  <c r="G56"/>
  <c r="E89" i="45"/>
  <c r="D89"/>
  <c r="C89"/>
  <c r="B89"/>
  <c r="E83"/>
  <c r="D83"/>
  <c r="C83"/>
  <c r="B83"/>
  <c r="E70"/>
  <c r="D70"/>
  <c r="C70"/>
  <c r="B70"/>
  <c r="E67"/>
  <c r="D67"/>
  <c r="C67"/>
  <c r="B67"/>
  <c r="E54"/>
  <c r="D54"/>
  <c r="C54"/>
  <c r="B54"/>
  <c r="E49"/>
  <c r="D49"/>
  <c r="C49"/>
  <c r="B49"/>
  <c r="E40"/>
  <c r="D40"/>
  <c r="C40"/>
  <c r="B40"/>
  <c r="E37"/>
  <c r="D37"/>
  <c r="C37"/>
  <c r="B37"/>
  <c r="E27"/>
  <c r="D27"/>
  <c r="C27"/>
  <c r="B27"/>
  <c r="D105" i="35"/>
  <c r="C105"/>
  <c r="B105"/>
  <c r="D100"/>
  <c r="C100"/>
  <c r="B100"/>
  <c r="D95"/>
  <c r="C95"/>
  <c r="B95"/>
  <c r="D88"/>
  <c r="C88"/>
  <c r="B88"/>
  <c r="D82"/>
  <c r="C82"/>
  <c r="B82"/>
  <c r="D73"/>
  <c r="C73"/>
  <c r="B73"/>
  <c r="D63"/>
  <c r="C63"/>
  <c r="B63"/>
  <c r="D47"/>
  <c r="C47"/>
  <c r="B47"/>
  <c r="D39"/>
  <c r="C39"/>
  <c r="B39"/>
  <c r="D29"/>
  <c r="C29"/>
  <c r="B29"/>
  <c r="D20"/>
  <c r="C20"/>
  <c r="B20"/>
  <c r="D11"/>
  <c r="C11"/>
  <c r="B11"/>
  <c r="D6" i="34"/>
  <c r="C6" s="1"/>
  <c r="B6" s="1"/>
  <c r="E109" i="31"/>
  <c r="D109"/>
  <c r="B109"/>
  <c r="E104"/>
  <c r="D104"/>
  <c r="B104"/>
  <c r="E99"/>
  <c r="D99"/>
  <c r="B99"/>
  <c r="E92"/>
  <c r="D92"/>
  <c r="B92"/>
  <c r="E86"/>
  <c r="D86"/>
  <c r="B86"/>
  <c r="E77"/>
  <c r="D77"/>
  <c r="B77"/>
  <c r="E67"/>
  <c r="D67"/>
  <c r="C67"/>
  <c r="B67"/>
  <c r="E48"/>
  <c r="D48"/>
  <c r="C48"/>
  <c r="B48"/>
  <c r="E40"/>
  <c r="D40"/>
  <c r="C40"/>
  <c r="B40"/>
  <c r="E30"/>
  <c r="D30"/>
  <c r="C30"/>
  <c r="B30"/>
  <c r="E21"/>
  <c r="D21"/>
  <c r="C21"/>
  <c r="B21"/>
  <c r="E12"/>
  <c r="D12"/>
  <c r="C12"/>
  <c r="B12"/>
  <c r="E107" i="27"/>
  <c r="D107"/>
  <c r="C107"/>
  <c r="B107"/>
  <c r="E102"/>
  <c r="D102"/>
  <c r="C102"/>
  <c r="B102"/>
  <c r="E97"/>
  <c r="D97"/>
  <c r="C97"/>
  <c r="B97"/>
  <c r="E90"/>
  <c r="D90"/>
  <c r="C90"/>
  <c r="B90"/>
  <c r="E84"/>
  <c r="D84"/>
  <c r="C84"/>
  <c r="B84"/>
  <c r="E75"/>
  <c r="D75"/>
  <c r="C75"/>
  <c r="B75"/>
  <c r="E65"/>
  <c r="D65"/>
  <c r="C65"/>
  <c r="B65"/>
  <c r="E47"/>
  <c r="D47"/>
  <c r="C47"/>
  <c r="B47"/>
  <c r="E39"/>
  <c r="D39"/>
  <c r="C39"/>
  <c r="B39"/>
  <c r="E29"/>
  <c r="D29"/>
  <c r="C29"/>
  <c r="B29"/>
  <c r="E20"/>
  <c r="D20"/>
  <c r="C20"/>
  <c r="B20"/>
  <c r="E11"/>
  <c r="D11"/>
  <c r="C11"/>
  <c r="B11"/>
  <c r="D108" i="25"/>
  <c r="B108"/>
  <c r="E103"/>
  <c r="D103"/>
  <c r="C103"/>
  <c r="B103"/>
  <c r="E98"/>
  <c r="D98"/>
  <c r="C98"/>
  <c r="B98"/>
  <c r="E91"/>
  <c r="D91"/>
  <c r="C91"/>
  <c r="B91"/>
  <c r="E85"/>
  <c r="D85"/>
  <c r="C85"/>
  <c r="B85"/>
  <c r="E76"/>
  <c r="D76"/>
  <c r="C76"/>
  <c r="B76"/>
  <c r="E66"/>
  <c r="D66"/>
  <c r="C66"/>
  <c r="B66"/>
  <c r="E48"/>
  <c r="D48"/>
  <c r="C48"/>
  <c r="B48"/>
  <c r="E40"/>
  <c r="D40"/>
  <c r="C40"/>
  <c r="B40"/>
  <c r="E30"/>
  <c r="D30"/>
  <c r="C30"/>
  <c r="B30"/>
  <c r="E21"/>
  <c r="D21"/>
  <c r="C21"/>
  <c r="B21"/>
  <c r="E12"/>
  <c r="D12"/>
  <c r="C12"/>
  <c r="B12"/>
  <c r="D6" i="24"/>
  <c r="C6" s="1"/>
  <c r="B6" s="1"/>
  <c r="D105" i="22"/>
  <c r="C105"/>
  <c r="B105"/>
  <c r="D100"/>
  <c r="C100"/>
  <c r="B100"/>
  <c r="D95"/>
  <c r="C95"/>
  <c r="B95"/>
  <c r="D88"/>
  <c r="C88"/>
  <c r="B88"/>
  <c r="D82"/>
  <c r="C82"/>
  <c r="B82"/>
  <c r="D73"/>
  <c r="C73"/>
  <c r="B73"/>
  <c r="D63"/>
  <c r="C63"/>
  <c r="B63"/>
  <c r="D47"/>
  <c r="C47"/>
  <c r="B47"/>
  <c r="D39"/>
  <c r="C39"/>
  <c r="B39"/>
  <c r="D29"/>
  <c r="C29"/>
  <c r="B29"/>
  <c r="D20"/>
  <c r="C20"/>
  <c r="B20"/>
  <c r="D11"/>
  <c r="C11"/>
  <c r="B11"/>
  <c r="D6" i="21"/>
  <c r="C6" s="1"/>
  <c r="B6" s="1"/>
  <c r="E106" i="19"/>
  <c r="D106"/>
  <c r="C106"/>
  <c r="B106"/>
  <c r="E101"/>
  <c r="D101"/>
  <c r="C101"/>
  <c r="B101"/>
  <c r="E96"/>
  <c r="D96"/>
  <c r="C96"/>
  <c r="B96"/>
  <c r="E89"/>
  <c r="D89"/>
  <c r="C89"/>
  <c r="B89"/>
  <c r="E83"/>
  <c r="D83"/>
  <c r="C83"/>
  <c r="B83"/>
  <c r="E74"/>
  <c r="D74"/>
  <c r="C74"/>
  <c r="B74"/>
  <c r="E64"/>
  <c r="D64"/>
  <c r="C64"/>
  <c r="B64"/>
  <c r="E47"/>
  <c r="D47"/>
  <c r="C47"/>
  <c r="B47"/>
  <c r="E39"/>
  <c r="D39"/>
  <c r="C39"/>
  <c r="B39"/>
  <c r="E29"/>
  <c r="D29"/>
  <c r="C29"/>
  <c r="B29"/>
  <c r="E20"/>
  <c r="D20"/>
  <c r="C20"/>
  <c r="B20"/>
  <c r="E11"/>
  <c r="D11"/>
  <c r="C11"/>
  <c r="B11"/>
  <c r="E105" i="17"/>
  <c r="D105"/>
  <c r="C105"/>
  <c r="B105"/>
  <c r="E100"/>
  <c r="D100"/>
  <c r="C100"/>
  <c r="B100"/>
  <c r="E95"/>
  <c r="D95"/>
  <c r="C95"/>
  <c r="B95"/>
  <c r="E88"/>
  <c r="D88"/>
  <c r="C88"/>
  <c r="B88"/>
  <c r="E82"/>
  <c r="D82"/>
  <c r="C82"/>
  <c r="B82"/>
  <c r="E73"/>
  <c r="D73"/>
  <c r="C73"/>
  <c r="B73"/>
  <c r="E63"/>
  <c r="D63"/>
  <c r="C63"/>
  <c r="B63"/>
  <c r="E47"/>
  <c r="D47"/>
  <c r="C47"/>
  <c r="B47"/>
  <c r="E39"/>
  <c r="D39"/>
  <c r="C39"/>
  <c r="B39"/>
  <c r="E29"/>
  <c r="D29"/>
  <c r="C29"/>
  <c r="B29"/>
  <c r="E20"/>
  <c r="D20"/>
  <c r="C20"/>
  <c r="B20"/>
  <c r="E11"/>
  <c r="D11"/>
  <c r="C11"/>
  <c r="B11"/>
  <c r="B9" i="16"/>
  <c r="E108" i="14"/>
  <c r="D108"/>
  <c r="C108"/>
  <c r="B108"/>
  <c r="E103"/>
  <c r="D103"/>
  <c r="C103"/>
  <c r="B103"/>
  <c r="E98"/>
  <c r="D98"/>
  <c r="C98"/>
  <c r="B98"/>
  <c r="E91"/>
  <c r="D91"/>
  <c r="C91"/>
  <c r="B91"/>
  <c r="E85"/>
  <c r="D85"/>
  <c r="C85"/>
  <c r="B85"/>
  <c r="E76"/>
  <c r="D76"/>
  <c r="C76"/>
  <c r="B76"/>
  <c r="E66"/>
  <c r="D66"/>
  <c r="C66"/>
  <c r="B66"/>
  <c r="E47"/>
  <c r="D47"/>
  <c r="C47"/>
  <c r="B47"/>
  <c r="E39"/>
  <c r="D39"/>
  <c r="C39"/>
  <c r="B39"/>
  <c r="E29"/>
  <c r="D29"/>
  <c r="C29"/>
  <c r="B29"/>
  <c r="E20"/>
  <c r="D20"/>
  <c r="C20"/>
  <c r="B20"/>
  <c r="E11"/>
  <c r="D11"/>
  <c r="C11"/>
  <c r="B11"/>
  <c r="D7" i="13"/>
  <c r="C7" s="1"/>
  <c r="B7" s="1"/>
  <c r="D7" i="12"/>
  <c r="C7" s="1"/>
  <c r="B7" s="1"/>
  <c r="D6" i="11"/>
  <c r="C6" s="1"/>
  <c r="B6" s="1"/>
  <c r="E107" i="9"/>
  <c r="D107"/>
  <c r="C107"/>
  <c r="B107"/>
  <c r="E102"/>
  <c r="D102"/>
  <c r="C102"/>
  <c r="B102"/>
  <c r="E97"/>
  <c r="D97"/>
  <c r="C97"/>
  <c r="B97"/>
  <c r="E90"/>
  <c r="D90"/>
  <c r="C90"/>
  <c r="B90"/>
  <c r="E84"/>
  <c r="D84"/>
  <c r="C84"/>
  <c r="B84"/>
  <c r="E75"/>
  <c r="D75"/>
  <c r="C75"/>
  <c r="B75"/>
  <c r="E65"/>
  <c r="D65"/>
  <c r="C65"/>
  <c r="B65"/>
  <c r="E47"/>
  <c r="D47"/>
  <c r="C47"/>
  <c r="B47"/>
  <c r="E39"/>
  <c r="D39"/>
  <c r="C39"/>
  <c r="B39"/>
  <c r="E29"/>
  <c r="D29"/>
  <c r="C29"/>
  <c r="B29"/>
  <c r="E20"/>
  <c r="D20"/>
  <c r="C20"/>
  <c r="B20"/>
  <c r="E11"/>
  <c r="D11"/>
  <c r="C11"/>
  <c r="B11"/>
  <c r="E106" i="7"/>
  <c r="C106"/>
  <c r="B106"/>
  <c r="E101"/>
  <c r="D101"/>
  <c r="C101"/>
  <c r="B101"/>
  <c r="E96"/>
  <c r="D96"/>
  <c r="C96"/>
  <c r="B96"/>
  <c r="E89"/>
  <c r="D89"/>
  <c r="C89"/>
  <c r="B89"/>
  <c r="E83"/>
  <c r="D83"/>
  <c r="C83"/>
  <c r="B83"/>
  <c r="E74"/>
  <c r="D74"/>
  <c r="C74"/>
  <c r="B74"/>
  <c r="E64"/>
  <c r="D64"/>
  <c r="C64"/>
  <c r="B64"/>
  <c r="E47"/>
  <c r="D47"/>
  <c r="C47"/>
  <c r="B47"/>
  <c r="E39"/>
  <c r="D39"/>
  <c r="C39"/>
  <c r="B39"/>
  <c r="E29"/>
  <c r="D29"/>
  <c r="C29"/>
  <c r="B29"/>
  <c r="E20"/>
  <c r="D20"/>
  <c r="C20"/>
  <c r="B20"/>
  <c r="E11"/>
  <c r="D11"/>
  <c r="C11"/>
  <c r="B11"/>
  <c r="D6" i="6"/>
  <c r="C6" s="1"/>
  <c r="B6" s="1"/>
  <c r="D107" i="4"/>
  <c r="C107"/>
  <c r="B107"/>
  <c r="D102"/>
  <c r="C102"/>
  <c r="B102"/>
  <c r="D97"/>
  <c r="C97"/>
  <c r="B97"/>
  <c r="D90"/>
  <c r="C90"/>
  <c r="B90"/>
  <c r="D84"/>
  <c r="C84"/>
  <c r="B84"/>
  <c r="D75"/>
  <c r="C75"/>
  <c r="B75"/>
  <c r="D65"/>
  <c r="C65"/>
  <c r="B65"/>
  <c r="D47"/>
  <c r="C47"/>
  <c r="B47"/>
  <c r="D39"/>
  <c r="C39"/>
  <c r="B39"/>
  <c r="D29"/>
  <c r="C29"/>
  <c r="B29"/>
  <c r="D20"/>
  <c r="C20"/>
  <c r="B20"/>
  <c r="D11"/>
  <c r="C11"/>
  <c r="B11"/>
  <c r="D108" i="2"/>
  <c r="C108"/>
  <c r="B108"/>
  <c r="D103"/>
  <c r="C103"/>
  <c r="B103"/>
  <c r="D98"/>
  <c r="C98"/>
  <c r="B98"/>
  <c r="D91"/>
  <c r="C91"/>
  <c r="B91"/>
  <c r="D85"/>
  <c r="C85"/>
  <c r="B85"/>
  <c r="D76"/>
  <c r="C76"/>
  <c r="B76"/>
  <c r="D66"/>
  <c r="C66"/>
  <c r="B66"/>
  <c r="D47"/>
  <c r="C47"/>
  <c r="B47"/>
  <c r="D39"/>
  <c r="C39"/>
  <c r="B39"/>
  <c r="D29"/>
  <c r="C29"/>
  <c r="B29"/>
  <c r="D20"/>
  <c r="C20"/>
  <c r="B20"/>
  <c r="D11"/>
  <c r="C11"/>
  <c r="B11"/>
  <c r="B6" i="1"/>
  <c r="G51" i="53"/>
  <c r="D107" i="47"/>
  <c r="C107"/>
  <c r="B107"/>
  <c r="D102"/>
  <c r="C102"/>
  <c r="B102"/>
  <c r="D97"/>
  <c r="C97"/>
  <c r="B97"/>
  <c r="D90"/>
  <c r="C90"/>
  <c r="B90"/>
  <c r="D84"/>
  <c r="C84"/>
  <c r="B84"/>
  <c r="D75"/>
  <c r="C75"/>
  <c r="B75"/>
  <c r="D65"/>
  <c r="C65"/>
  <c r="B65"/>
  <c r="D46"/>
  <c r="C46"/>
  <c r="B46"/>
  <c r="D38"/>
  <c r="C38"/>
  <c r="B38"/>
  <c r="D28"/>
  <c r="C28"/>
  <c r="B28"/>
  <c r="D19"/>
  <c r="C19"/>
  <c r="B19"/>
  <c r="D10"/>
  <c r="C10"/>
  <c r="B10"/>
  <c r="C5" i="46"/>
  <c r="B5" s="1"/>
  <c r="E109" i="43"/>
  <c r="D109"/>
  <c r="C109"/>
  <c r="B109"/>
  <c r="E104"/>
  <c r="D104"/>
  <c r="C104"/>
  <c r="B104"/>
  <c r="E99"/>
  <c r="D99"/>
  <c r="C99"/>
  <c r="B99"/>
  <c r="E92"/>
  <c r="D92"/>
  <c r="C92"/>
  <c r="B92"/>
  <c r="E86"/>
  <c r="D86"/>
  <c r="C86"/>
  <c r="B86"/>
  <c r="E77"/>
  <c r="D77"/>
  <c r="C77"/>
  <c r="B77"/>
  <c r="E67"/>
  <c r="D67"/>
  <c r="C67"/>
  <c r="B67"/>
  <c r="E48"/>
  <c r="D48"/>
  <c r="C48"/>
  <c r="B48"/>
  <c r="E40"/>
  <c r="D40"/>
  <c r="C40"/>
  <c r="B40"/>
  <c r="E30"/>
  <c r="D30"/>
  <c r="C30"/>
  <c r="B30"/>
  <c r="E21"/>
  <c r="D21"/>
  <c r="C21"/>
  <c r="B21"/>
  <c r="E12"/>
  <c r="D12"/>
  <c r="C12"/>
  <c r="B12"/>
  <c r="E11" i="40"/>
  <c r="E110" s="1"/>
  <c r="D11"/>
  <c r="D110" s="1"/>
  <c r="C11"/>
  <c r="C110" s="1"/>
  <c r="B11"/>
  <c r="B110" s="1"/>
  <c r="E106" i="38"/>
  <c r="D106"/>
  <c r="C106"/>
  <c r="B106"/>
  <c r="E101"/>
  <c r="D101"/>
  <c r="C101"/>
  <c r="B101"/>
  <c r="E96"/>
  <c r="D96"/>
  <c r="C96"/>
  <c r="B96"/>
  <c r="E89"/>
  <c r="D89"/>
  <c r="C89"/>
  <c r="B89"/>
  <c r="E83"/>
  <c r="D83"/>
  <c r="C83"/>
  <c r="B83"/>
  <c r="D74"/>
  <c r="B74"/>
  <c r="E64"/>
  <c r="D64"/>
  <c r="C64"/>
  <c r="B64"/>
  <c r="E47"/>
  <c r="D47"/>
  <c r="C47"/>
  <c r="B47"/>
  <c r="E39"/>
  <c r="D39"/>
  <c r="C39"/>
  <c r="B39"/>
  <c r="B29"/>
  <c r="D20"/>
  <c r="B20"/>
  <c r="E11"/>
  <c r="D11"/>
  <c r="C11"/>
  <c r="B11"/>
  <c r="C112" i="31" l="1"/>
  <c r="B111" i="14"/>
  <c r="E31" i="45"/>
  <c r="C58"/>
  <c r="E58"/>
  <c r="B31"/>
  <c r="B58"/>
  <c r="C108" i="35"/>
  <c r="B110" i="4"/>
  <c r="E109" i="38"/>
  <c r="D58" i="45"/>
  <c r="D110" i="47"/>
  <c r="D112" s="1"/>
  <c r="C110" i="4"/>
  <c r="C108" i="22"/>
  <c r="D109" i="38"/>
  <c r="D110" i="4"/>
  <c r="D108" i="22"/>
  <c r="D108" i="35"/>
  <c r="C109" i="38"/>
  <c r="E12" i="45"/>
  <c r="C12"/>
  <c r="C110" i="47"/>
  <c r="C112" s="1"/>
  <c r="B108" i="22"/>
  <c r="B110" i="47"/>
  <c r="B108" i="35"/>
  <c r="D12" i="45"/>
  <c r="B109" i="38"/>
  <c r="B12" i="45"/>
  <c r="D31"/>
  <c r="C31"/>
  <c r="B108" i="17" l="1"/>
  <c r="C108"/>
  <c r="D108"/>
  <c r="E108"/>
  <c r="C111" i="14"/>
  <c r="D111"/>
  <c r="E111"/>
  <c r="B110" i="9"/>
  <c r="D110"/>
  <c r="E110"/>
  <c r="C110"/>
  <c r="B109" i="7"/>
  <c r="C109"/>
  <c r="D109"/>
  <c r="E109"/>
  <c r="G36" i="67" l="1"/>
  <c r="F36"/>
  <c r="E36"/>
  <c r="D36"/>
  <c r="C36"/>
  <c r="B36"/>
  <c r="D23" i="65"/>
  <c r="C23"/>
  <c r="B23"/>
  <c r="F51" i="53"/>
  <c r="E51"/>
  <c r="C51" s="1"/>
  <c r="D51"/>
  <c r="E25" i="49"/>
  <c r="D25"/>
  <c r="C25"/>
  <c r="B25"/>
  <c r="B112" i="47"/>
  <c r="E93" i="45"/>
  <c r="E31" i="42"/>
  <c r="D31"/>
  <c r="C31"/>
  <c r="B30"/>
  <c r="B29"/>
  <c r="B28"/>
  <c r="B27"/>
  <c r="B26"/>
  <c r="B25"/>
  <c r="B24"/>
  <c r="B23"/>
  <c r="E19"/>
  <c r="D19"/>
  <c r="C19"/>
  <c r="B18"/>
  <c r="B17"/>
  <c r="B16"/>
  <c r="B15"/>
  <c r="B14"/>
  <c r="B13"/>
  <c r="B12"/>
  <c r="B11"/>
  <c r="D39" i="33"/>
  <c r="C39"/>
  <c r="D38"/>
  <c r="C38"/>
  <c r="D23"/>
  <c r="C23"/>
  <c r="E31" i="30"/>
  <c r="D31"/>
  <c r="C31"/>
  <c r="E19"/>
  <c r="D19"/>
  <c r="C19"/>
  <c r="E31" i="29"/>
  <c r="D31"/>
  <c r="C31"/>
  <c r="E110" i="27"/>
  <c r="D110"/>
  <c r="D112" i="4"/>
  <c r="C111" i="2"/>
  <c r="B111"/>
  <c r="B22" i="33" l="1"/>
  <c r="B23"/>
  <c r="B51" i="53"/>
  <c r="G25" i="49"/>
  <c r="E112" i="43"/>
  <c r="D112"/>
  <c r="C112"/>
  <c r="B112"/>
  <c r="D110" i="35"/>
  <c r="C110"/>
  <c r="B110"/>
  <c r="D112" i="31"/>
  <c r="B112"/>
  <c r="E112"/>
  <c r="C110" i="27"/>
  <c r="B110"/>
  <c r="D111" i="25"/>
  <c r="C111"/>
  <c r="B111"/>
  <c r="E111"/>
  <c r="D110" i="22"/>
  <c r="C110"/>
  <c r="B110"/>
  <c r="E109" i="19"/>
  <c r="D109"/>
  <c r="C109"/>
  <c r="B109"/>
  <c r="B112" i="4"/>
  <c r="C112"/>
  <c r="D111" i="2"/>
  <c r="F25" i="49"/>
  <c r="B31" i="29"/>
  <c r="B31" i="30"/>
  <c r="B93" i="45"/>
  <c r="B31" i="42"/>
  <c r="B19"/>
  <c r="B61" i="49"/>
  <c r="C61"/>
  <c r="D61"/>
  <c r="D93" i="45"/>
  <c r="B19" i="30"/>
  <c r="B39" i="33"/>
  <c r="B38"/>
  <c r="E61" i="49"/>
  <c r="C93" i="45"/>
  <c r="F61" i="49" l="1"/>
  <c r="G61"/>
</calcChain>
</file>

<file path=xl/sharedStrings.xml><?xml version="1.0" encoding="utf-8"?>
<sst xmlns="http://schemas.openxmlformats.org/spreadsheetml/2006/main" count="7568" uniqueCount="2693">
  <si>
    <t>Enseignement préscolaire</t>
  </si>
  <si>
    <t>التعليم الأولي</t>
  </si>
  <si>
    <t xml:space="preserve">11 - 1 Données générales </t>
  </si>
  <si>
    <r>
      <t xml:space="preserve">11 - 1 </t>
    </r>
    <r>
      <rPr>
        <b/>
        <sz val="16"/>
        <rFont val="Times New Roman"/>
        <family val="1"/>
      </rPr>
      <t>معطيات عامة</t>
    </r>
  </si>
  <si>
    <t xml:space="preserve">Evolution des effectifs des élèves </t>
  </si>
  <si>
    <t>تطور عدد التلاميذ</t>
  </si>
  <si>
    <t>Féminin</t>
  </si>
  <si>
    <t>الإناث</t>
  </si>
  <si>
    <t xml:space="preserve"> Préscolaire Public</t>
  </si>
  <si>
    <t>الأولي العمومي</t>
  </si>
  <si>
    <t>Total</t>
  </si>
  <si>
    <t>المجموع</t>
  </si>
  <si>
    <t>Evolution du nombre des éducateurs</t>
  </si>
  <si>
    <t>تطور عدد المربين</t>
  </si>
  <si>
    <t>Evolution du nombre des établissements</t>
  </si>
  <si>
    <t>تطور عدد المؤسسات</t>
  </si>
  <si>
    <t>Evolution du nombre de classes</t>
  </si>
  <si>
    <t>تطور عدد الأقسام</t>
  </si>
  <si>
    <t xml:space="preserve">        </t>
  </si>
  <si>
    <t>11 - 2 Educateurs et élèves du préscolaire</t>
  </si>
  <si>
    <r>
      <t xml:space="preserve">11 - 2 </t>
    </r>
    <r>
      <rPr>
        <b/>
        <sz val="16"/>
        <rFont val="Times New Roman"/>
        <family val="1"/>
      </rPr>
      <t xml:space="preserve">المربون وتلاميذ الأولي </t>
    </r>
  </si>
  <si>
    <t xml:space="preserve">           (ou la préfecture)</t>
  </si>
  <si>
    <t xml:space="preserve">             (أوالعمالة)</t>
  </si>
  <si>
    <t xml:space="preserve">     التــــلامــيــــذ  Elèves</t>
  </si>
  <si>
    <t>المـربـون</t>
  </si>
  <si>
    <t>الإنــاث</t>
  </si>
  <si>
    <t>Educateurs</t>
  </si>
  <si>
    <t xml:space="preserve">   Total</t>
  </si>
  <si>
    <t xml:space="preserve"> Féminin</t>
  </si>
  <si>
    <t>Tanger - Tétouan - Al Hoceima</t>
  </si>
  <si>
    <t>طنجة ــ تطوان -  الحسيمة</t>
  </si>
  <si>
    <t xml:space="preserve">  Al Hoceima </t>
  </si>
  <si>
    <t>الحسيمة</t>
  </si>
  <si>
    <t xml:space="preserve">  Chefchaouen</t>
  </si>
  <si>
    <t>شفشاون</t>
  </si>
  <si>
    <t xml:space="preserve">  Fahs-Anjra</t>
  </si>
  <si>
    <t>الفحص ــ أنجرة</t>
  </si>
  <si>
    <t xml:space="preserve">  Larache</t>
  </si>
  <si>
    <t>العرائش</t>
  </si>
  <si>
    <t xml:space="preserve">  Ouezzane</t>
  </si>
  <si>
    <t>وزان</t>
  </si>
  <si>
    <t xml:space="preserve">  Tanger-Assilah</t>
  </si>
  <si>
    <t xml:space="preserve">طنجة ــ أصيلة </t>
  </si>
  <si>
    <t xml:space="preserve">  Tétouan</t>
  </si>
  <si>
    <t>تطوان</t>
  </si>
  <si>
    <t xml:space="preserve">  M'Diq-Fnideq</t>
  </si>
  <si>
    <t>المضيق ــ الفنيدق</t>
  </si>
  <si>
    <t>L'Oriental</t>
  </si>
  <si>
    <t>الشرق</t>
  </si>
  <si>
    <t xml:space="preserve">  Berkane</t>
  </si>
  <si>
    <t xml:space="preserve">بركان </t>
  </si>
  <si>
    <t xml:space="preserve">  Driouch</t>
  </si>
  <si>
    <t xml:space="preserve">الدريوش </t>
  </si>
  <si>
    <t xml:space="preserve">  Figuig </t>
  </si>
  <si>
    <t>فجيج</t>
  </si>
  <si>
    <t xml:space="preserve">  Guercif</t>
  </si>
  <si>
    <t>جرسيف</t>
  </si>
  <si>
    <t xml:space="preserve">  Jerada </t>
  </si>
  <si>
    <t>جرادة</t>
  </si>
  <si>
    <t xml:space="preserve">  Nador </t>
  </si>
  <si>
    <t>الناضور</t>
  </si>
  <si>
    <t xml:space="preserve">  Oujda-Angad </t>
  </si>
  <si>
    <t>وجدة - أنجاد</t>
  </si>
  <si>
    <t xml:space="preserve">  Taourirt</t>
  </si>
  <si>
    <t>تاوريرت</t>
  </si>
  <si>
    <t xml:space="preserve"> Fès - Meknès</t>
  </si>
  <si>
    <t xml:space="preserve">فاس ــ مكناس </t>
  </si>
  <si>
    <t xml:space="preserve">  Meknès</t>
  </si>
  <si>
    <t xml:space="preserve">مكناس </t>
  </si>
  <si>
    <t xml:space="preserve">  Boulemane </t>
  </si>
  <si>
    <t>بولمان</t>
  </si>
  <si>
    <t xml:space="preserve">  El Hajeb </t>
  </si>
  <si>
    <t>الحاجب</t>
  </si>
  <si>
    <t xml:space="preserve">  Fès</t>
  </si>
  <si>
    <t xml:space="preserve">فاس </t>
  </si>
  <si>
    <t xml:space="preserve">  Ifrane </t>
  </si>
  <si>
    <t xml:space="preserve">  Sefrou</t>
  </si>
  <si>
    <t>صفرو</t>
  </si>
  <si>
    <t xml:space="preserve">  Taounate</t>
  </si>
  <si>
    <t>تاونات</t>
  </si>
  <si>
    <t xml:space="preserve">  Taza</t>
  </si>
  <si>
    <t>تازة</t>
  </si>
  <si>
    <t xml:space="preserve">  Moulay Yacoub </t>
  </si>
  <si>
    <t>مولاي يعقوب</t>
  </si>
  <si>
    <t xml:space="preserve">Rabat - Salé - Kénitra </t>
  </si>
  <si>
    <t>الرباط ــ سـلا ــ القنيطرة</t>
  </si>
  <si>
    <t xml:space="preserve">  Kénitra </t>
  </si>
  <si>
    <t>القنيطرة</t>
  </si>
  <si>
    <t xml:space="preserve">  Khémisset </t>
  </si>
  <si>
    <t>الخميسات</t>
  </si>
  <si>
    <t xml:space="preserve">  Rabat </t>
  </si>
  <si>
    <t>الرباط</t>
  </si>
  <si>
    <t xml:space="preserve">  Salé</t>
  </si>
  <si>
    <t xml:space="preserve">سـلا </t>
  </si>
  <si>
    <t xml:space="preserve">  Sidi Kacem </t>
  </si>
  <si>
    <t>سيدي قاسم</t>
  </si>
  <si>
    <t xml:space="preserve">  Sidi Slimane</t>
  </si>
  <si>
    <t>سيدي سليمان</t>
  </si>
  <si>
    <t xml:space="preserve">  Skhirate-Témara </t>
  </si>
  <si>
    <t>الصخيرات ــ تمارة</t>
  </si>
  <si>
    <t xml:space="preserve">Béni  Mellal - Khénifra </t>
  </si>
  <si>
    <t>بني ملال ــ خنيفرة</t>
  </si>
  <si>
    <t xml:space="preserve">  Azilal</t>
  </si>
  <si>
    <t>أزيلال</t>
  </si>
  <si>
    <t xml:space="preserve">  Béni  Mellal</t>
  </si>
  <si>
    <t>بني ملال</t>
  </si>
  <si>
    <t xml:space="preserve">  Fquih Ben Salah</t>
  </si>
  <si>
    <t>الفقيه بن صالح</t>
  </si>
  <si>
    <t xml:space="preserve">  Khénifra </t>
  </si>
  <si>
    <t>خنيفرة</t>
  </si>
  <si>
    <t xml:space="preserve">  Khouribga </t>
  </si>
  <si>
    <t>خريبكة</t>
  </si>
  <si>
    <r>
      <t xml:space="preserve">           (ou la préfecture) </t>
    </r>
    <r>
      <rPr>
        <sz val="11"/>
        <rFont val="Times New Roman"/>
        <family val="1"/>
      </rPr>
      <t>(suite)</t>
    </r>
  </si>
  <si>
    <r>
      <t xml:space="preserve">             </t>
    </r>
    <r>
      <rPr>
        <b/>
        <sz val="14"/>
        <rFont val="Times New Roman"/>
        <family val="1"/>
      </rPr>
      <t xml:space="preserve"> (أوالعمالة) </t>
    </r>
    <r>
      <rPr>
        <sz val="12"/>
        <rFont val="Times New Roman"/>
        <family val="1"/>
      </rPr>
      <t>(تابع)</t>
    </r>
  </si>
  <si>
    <t>Casablanca- Settat</t>
  </si>
  <si>
    <t>الدار البيضاء - سطات</t>
  </si>
  <si>
    <t xml:space="preserve">   Benslimane</t>
  </si>
  <si>
    <t xml:space="preserve">   بن سليمان</t>
  </si>
  <si>
    <t xml:space="preserve">   Berrechid</t>
  </si>
  <si>
    <t xml:space="preserve">   برشيد</t>
  </si>
  <si>
    <t xml:space="preserve">   Casablanca</t>
  </si>
  <si>
    <t xml:space="preserve">   الدارالبيضاء</t>
  </si>
  <si>
    <t xml:space="preserve">   El Jadida</t>
  </si>
  <si>
    <t xml:space="preserve">   الجديدة</t>
  </si>
  <si>
    <t xml:space="preserve">   Mediouna</t>
  </si>
  <si>
    <t xml:space="preserve">   مديونة</t>
  </si>
  <si>
    <t xml:space="preserve">   Mohammadia</t>
  </si>
  <si>
    <t xml:space="preserve">   المحمدية</t>
  </si>
  <si>
    <t xml:space="preserve">   Nouaceur</t>
  </si>
  <si>
    <t xml:space="preserve">   النواصر</t>
  </si>
  <si>
    <t xml:space="preserve">   Settat</t>
  </si>
  <si>
    <t xml:space="preserve">   سطات</t>
  </si>
  <si>
    <t xml:space="preserve">   Sidi Bennour</t>
  </si>
  <si>
    <t xml:space="preserve">   سيدي بنور</t>
  </si>
  <si>
    <t>Marrakech - Safi</t>
  </si>
  <si>
    <t>مراكش ــ آسفي</t>
  </si>
  <si>
    <t xml:space="preserve">   Al Haouz</t>
  </si>
  <si>
    <t xml:space="preserve">   الحوز</t>
  </si>
  <si>
    <t xml:space="preserve">   Chichaoua</t>
  </si>
  <si>
    <t xml:space="preserve">   شيشاوة</t>
  </si>
  <si>
    <t xml:space="preserve">   El Kelaa Des Sraghna</t>
  </si>
  <si>
    <t xml:space="preserve">   قلعة السراغنة</t>
  </si>
  <si>
    <t xml:space="preserve">   Essaouira</t>
  </si>
  <si>
    <t xml:space="preserve">   الصويرة</t>
  </si>
  <si>
    <t xml:space="preserve">   Marrakech</t>
  </si>
  <si>
    <t xml:space="preserve">   مراكش</t>
  </si>
  <si>
    <t xml:space="preserve">   Rehamna</t>
  </si>
  <si>
    <t xml:space="preserve">   الرحامنة</t>
  </si>
  <si>
    <t xml:space="preserve">   Safi</t>
  </si>
  <si>
    <t xml:space="preserve">   Youssoufia</t>
  </si>
  <si>
    <t xml:space="preserve">   اليوسفية</t>
  </si>
  <si>
    <t>Drâa- Tafilalet</t>
  </si>
  <si>
    <t>درعة ــ تافيلالت</t>
  </si>
  <si>
    <t xml:space="preserve">   Errachidia</t>
  </si>
  <si>
    <t xml:space="preserve">   الرشيدية</t>
  </si>
  <si>
    <t xml:space="preserve">   Midelt</t>
  </si>
  <si>
    <t xml:space="preserve">   ميدلت</t>
  </si>
  <si>
    <t xml:space="preserve">   Ouarzazate</t>
  </si>
  <si>
    <t xml:space="preserve">   ورززات</t>
  </si>
  <si>
    <t xml:space="preserve">   Tinghir</t>
  </si>
  <si>
    <t xml:space="preserve">   تنغير</t>
  </si>
  <si>
    <t xml:space="preserve">   Zagoura</t>
  </si>
  <si>
    <t xml:space="preserve">   زاكورة</t>
  </si>
  <si>
    <t xml:space="preserve">Souss - Massa </t>
  </si>
  <si>
    <t xml:space="preserve">سوس ــ ماسة </t>
  </si>
  <si>
    <t xml:space="preserve">   Agadir Ida Outanane</t>
  </si>
  <si>
    <t xml:space="preserve">   أكادير إدا أوتنان</t>
  </si>
  <si>
    <t xml:space="preserve">   Chtouka Ait Baha</t>
  </si>
  <si>
    <t xml:space="preserve">   اشتوكة ايت باها</t>
  </si>
  <si>
    <t xml:space="preserve">   Inzegane Ait Melloul</t>
  </si>
  <si>
    <t xml:space="preserve">   انزكان ايت ملول</t>
  </si>
  <si>
    <t xml:space="preserve">   Taroudant</t>
  </si>
  <si>
    <t xml:space="preserve">   تارودانت</t>
  </si>
  <si>
    <t xml:space="preserve">   Tata</t>
  </si>
  <si>
    <t xml:space="preserve">   طاطا</t>
  </si>
  <si>
    <t xml:space="preserve">   Tiznit</t>
  </si>
  <si>
    <t xml:space="preserve">   تيزنيت</t>
  </si>
  <si>
    <t>Guelmim - Oued Noun</t>
  </si>
  <si>
    <t>كلميم ــ واد نون</t>
  </si>
  <si>
    <t xml:space="preserve">   Assa Zag</t>
  </si>
  <si>
    <t xml:space="preserve">   أسا الزاك</t>
  </si>
  <si>
    <t xml:space="preserve">   Guelmim</t>
  </si>
  <si>
    <t xml:space="preserve">   كلميم</t>
  </si>
  <si>
    <t xml:space="preserve">   Sidi Ifni</t>
  </si>
  <si>
    <t xml:space="preserve">   سيدي إفني</t>
  </si>
  <si>
    <t xml:space="preserve">   Tantan</t>
  </si>
  <si>
    <t xml:space="preserve">   طانطان</t>
  </si>
  <si>
    <t>Laâyoune - Sakia El Hamra</t>
  </si>
  <si>
    <t>العيون ــ الساقية الحمراء</t>
  </si>
  <si>
    <t xml:space="preserve">   Boujdour</t>
  </si>
  <si>
    <t xml:space="preserve">   بوجدور</t>
  </si>
  <si>
    <t xml:space="preserve">   Es-smara</t>
  </si>
  <si>
    <t xml:space="preserve">   السمارة</t>
  </si>
  <si>
    <t xml:space="preserve">   العيون</t>
  </si>
  <si>
    <t xml:space="preserve">   Tarfaya</t>
  </si>
  <si>
    <t xml:space="preserve">   طرفاية</t>
  </si>
  <si>
    <t xml:space="preserve">Dakhla - Oued Ed-Dahab </t>
  </si>
  <si>
    <t xml:space="preserve">الداخلة - وادي الذهب </t>
  </si>
  <si>
    <t xml:space="preserve">   Aousserd</t>
  </si>
  <si>
    <t>أوسرد</t>
  </si>
  <si>
    <t xml:space="preserve">   Oued Ed-Dahab</t>
  </si>
  <si>
    <t xml:space="preserve">وادي الذهب </t>
  </si>
  <si>
    <t xml:space="preserve">11 - 3 Educateurs et élèves de l'enseignement </t>
  </si>
  <si>
    <r>
      <t xml:space="preserve"> 11 - 3 </t>
    </r>
    <r>
      <rPr>
        <b/>
        <sz val="16"/>
        <rFont val="Times New Roman"/>
        <family val="1"/>
      </rPr>
      <t>المربون وتلاميذ التعليم الأولي العصري</t>
    </r>
    <r>
      <rPr>
        <b/>
        <sz val="14"/>
        <rFont val="Times New Roman"/>
        <family val="1"/>
      </rPr>
      <t xml:space="preserve"> </t>
    </r>
  </si>
  <si>
    <t xml:space="preserve">          la province (ou la préfecture)</t>
  </si>
  <si>
    <t xml:space="preserve">          والإقليم (أوالعمالة)</t>
  </si>
  <si>
    <t xml:space="preserve">  (1)   التــــلامــيــــذ  Elèves </t>
  </si>
  <si>
    <t xml:space="preserve">      Total</t>
  </si>
  <si>
    <t xml:space="preserve">    Féminin</t>
  </si>
  <si>
    <r>
      <t xml:space="preserve"> 11 - 3 </t>
    </r>
    <r>
      <rPr>
        <b/>
        <sz val="16"/>
        <rFont val="Times New Roman"/>
        <family val="1"/>
      </rPr>
      <t xml:space="preserve">المربون وتلاميذ التعليم الأولي العصري </t>
    </r>
  </si>
  <si>
    <r>
      <t xml:space="preserve">          la province (ou la préfecture) </t>
    </r>
    <r>
      <rPr>
        <sz val="10"/>
        <rFont val="Times New Roman"/>
        <family val="1"/>
      </rPr>
      <t>(suite)</t>
    </r>
  </si>
  <si>
    <t xml:space="preserve">   Casablanca </t>
  </si>
  <si>
    <t>Mission</t>
  </si>
  <si>
    <t>البعثات</t>
  </si>
  <si>
    <t>Ensemble</t>
  </si>
  <si>
    <t>المجموع الوطني</t>
  </si>
  <si>
    <t>(1) Non compris les missions étrangères.</t>
  </si>
  <si>
    <t>(1) لا يشمل البعثات الاجنبية .</t>
  </si>
  <si>
    <t>Enseignement primaire public</t>
  </si>
  <si>
    <t>التعليم الابتدائي العمومي</t>
  </si>
  <si>
    <t xml:space="preserve">11 - 4 Données générales </t>
  </si>
  <si>
    <r>
      <t xml:space="preserve">11 - 4 </t>
    </r>
    <r>
      <rPr>
        <b/>
        <sz val="16"/>
        <rFont val="Times New Roman"/>
        <family val="1"/>
      </rPr>
      <t>معطيات عامة</t>
    </r>
  </si>
  <si>
    <t>Urbain + Rural</t>
  </si>
  <si>
    <t>حضري + قروي</t>
  </si>
  <si>
    <t xml:space="preserve"> Etablissements </t>
  </si>
  <si>
    <t xml:space="preserve">  المؤسسات</t>
  </si>
  <si>
    <t xml:space="preserve">   Ecoles autonomes </t>
  </si>
  <si>
    <t xml:space="preserve">    مدارس مستقلة</t>
  </si>
  <si>
    <t xml:space="preserve">   Secteurs scolaires </t>
  </si>
  <si>
    <t xml:space="preserve">    مجموعات مدرسية</t>
  </si>
  <si>
    <t xml:space="preserve">   Satellites </t>
  </si>
  <si>
    <t xml:space="preserve">    الفرعيات</t>
  </si>
  <si>
    <t xml:space="preserve"> Salles utilisées </t>
  </si>
  <si>
    <t xml:space="preserve">  الحجرات المستعملة </t>
  </si>
  <si>
    <t xml:space="preserve"> Classes </t>
  </si>
  <si>
    <t xml:space="preserve">  الفصول</t>
  </si>
  <si>
    <t xml:space="preserve"> Elèves </t>
  </si>
  <si>
    <t xml:space="preserve">  التلاميذ</t>
  </si>
  <si>
    <t xml:space="preserve">     Féminin </t>
  </si>
  <si>
    <t xml:space="preserve">        الإناث</t>
  </si>
  <si>
    <t xml:space="preserve">   Nouveaux inscrits en 1ère Année </t>
  </si>
  <si>
    <t xml:space="preserve">    المسجلون الجدد بالأولى</t>
  </si>
  <si>
    <t xml:space="preserve">    تلاميذ السنة السادسة </t>
  </si>
  <si>
    <t xml:space="preserve"> Personnel enseignant</t>
  </si>
  <si>
    <t xml:space="preserve">  هيئة التدريس</t>
  </si>
  <si>
    <t>Milieu rural</t>
  </si>
  <si>
    <t xml:space="preserve">الوسط القروي    </t>
  </si>
  <si>
    <t xml:space="preserve"> Classes</t>
  </si>
  <si>
    <t xml:space="preserve"> </t>
  </si>
  <si>
    <t xml:space="preserve">           والإقليم (أوالعمالة)</t>
  </si>
  <si>
    <t>المؤسسات</t>
  </si>
  <si>
    <t>Etablissements</t>
  </si>
  <si>
    <t xml:space="preserve"> حضري + قـروي                </t>
  </si>
  <si>
    <t xml:space="preserve">القــروي                   </t>
  </si>
  <si>
    <t xml:space="preserve">  حضري + قـروي                </t>
  </si>
  <si>
    <t>Urbain+Rural</t>
  </si>
  <si>
    <r>
      <t xml:space="preserve">             et la province (ou la préfecture) </t>
    </r>
    <r>
      <rPr>
        <sz val="10"/>
        <rFont val="Times New Roman"/>
        <family val="1"/>
      </rPr>
      <t>(suite)</t>
    </r>
  </si>
  <si>
    <r>
      <t xml:space="preserve">                 </t>
    </r>
    <r>
      <rPr>
        <b/>
        <sz val="16"/>
        <rFont val="Times New Roman"/>
        <family val="1"/>
      </rPr>
      <t xml:space="preserve"> والإقليم (أوالعمالة)</t>
    </r>
    <r>
      <rPr>
        <b/>
        <sz val="10"/>
        <rFont val="Times New Roman"/>
        <family val="1"/>
      </rPr>
      <t xml:space="preserve">  </t>
    </r>
    <r>
      <rPr>
        <sz val="10"/>
        <rFont val="Times New Roman"/>
        <family val="1"/>
      </rPr>
      <t>(تابع)</t>
    </r>
  </si>
  <si>
    <t/>
  </si>
  <si>
    <t xml:space="preserve">    حضري + قروي</t>
  </si>
  <si>
    <t xml:space="preserve">       الوسط القروي</t>
  </si>
  <si>
    <t xml:space="preserve">                Urbain + Rural</t>
  </si>
  <si>
    <t xml:space="preserve">                  Milieu rural</t>
  </si>
  <si>
    <t>الإنـــاث</t>
  </si>
  <si>
    <t xml:space="preserve">    Total</t>
  </si>
  <si>
    <t xml:space="preserve"> 11 -7 Evolution de l'effectif des élèves </t>
  </si>
  <si>
    <r>
      <t xml:space="preserve"> 11 - 7</t>
    </r>
    <r>
      <rPr>
        <b/>
        <sz val="16"/>
        <rFont val="Times New Roman"/>
        <family val="1"/>
      </rPr>
      <t xml:space="preserve"> تطور عدد التلاميذ  </t>
    </r>
  </si>
  <si>
    <t>السنة الأولى</t>
  </si>
  <si>
    <t xml:space="preserve">  مجموع التلاميذ</t>
  </si>
  <si>
    <t xml:space="preserve">        Féminin</t>
  </si>
  <si>
    <t xml:space="preserve">    الإناث</t>
  </si>
  <si>
    <t>السنة الثانية</t>
  </si>
  <si>
    <t>السنة الثالثة</t>
  </si>
  <si>
    <t>السنة الرابعة</t>
  </si>
  <si>
    <t>السنة الخامسة</t>
  </si>
  <si>
    <t>السنة السادسة</t>
  </si>
  <si>
    <t xml:space="preserve">   Total </t>
  </si>
  <si>
    <t xml:space="preserve">      Total élèves</t>
  </si>
  <si>
    <t>(1) Y compris les triplants.</t>
  </si>
  <si>
    <t>(1) يتضمن المكررون أكثر من مرة.</t>
  </si>
  <si>
    <t>Masculin + Féminin</t>
  </si>
  <si>
    <t>ذكور + إناث</t>
  </si>
  <si>
    <t>6 ans et moins</t>
  </si>
  <si>
    <t>6 سنوات وأقل</t>
  </si>
  <si>
    <t>7 ans</t>
  </si>
  <si>
    <t>7 سنوات</t>
  </si>
  <si>
    <t>8 ans</t>
  </si>
  <si>
    <t>8 سنوات</t>
  </si>
  <si>
    <t>9 ans</t>
  </si>
  <si>
    <t>9 سنوات</t>
  </si>
  <si>
    <t>10 ans</t>
  </si>
  <si>
    <t>10 سنوات</t>
  </si>
  <si>
    <t>11 ans</t>
  </si>
  <si>
    <t>11 سنة</t>
  </si>
  <si>
    <t>12 ans</t>
  </si>
  <si>
    <t>12 سنة</t>
  </si>
  <si>
    <t>13 ans</t>
  </si>
  <si>
    <t>13 سنة</t>
  </si>
  <si>
    <t>14 ans</t>
  </si>
  <si>
    <t>14 سنة</t>
  </si>
  <si>
    <t>15 ans et plus</t>
  </si>
  <si>
    <t>15 سنة  فأ كثر</t>
  </si>
  <si>
    <t xml:space="preserve">          Milieu rural</t>
  </si>
  <si>
    <t xml:space="preserve">          الوسط القروي</t>
  </si>
  <si>
    <t xml:space="preserve"> 11 -10 Elèves selon la région     </t>
  </si>
  <si>
    <r>
      <t>11 - 10</t>
    </r>
    <r>
      <rPr>
        <b/>
        <sz val="16"/>
        <rFont val="Times New Roman"/>
        <family val="1"/>
      </rPr>
      <t xml:space="preserve"> التلاميذ حسب الجهة</t>
    </r>
  </si>
  <si>
    <t xml:space="preserve">           et la province (ou la préfecture)</t>
  </si>
  <si>
    <t xml:space="preserve">     حضري + قروي</t>
  </si>
  <si>
    <t xml:space="preserve"> الوسط القــروي    </t>
  </si>
  <si>
    <t xml:space="preserve">                 Urbain + Rural</t>
  </si>
  <si>
    <t xml:space="preserve">     Milieu rural</t>
  </si>
  <si>
    <r>
      <t xml:space="preserve">           et la province (ou la préfecture) </t>
    </r>
    <r>
      <rPr>
        <sz val="10"/>
        <rFont val="Times New Roman"/>
        <family val="1"/>
      </rPr>
      <t>(suite)</t>
    </r>
  </si>
  <si>
    <r>
      <t xml:space="preserve">            والإقليم (أوالعمالة)</t>
    </r>
    <r>
      <rPr>
        <sz val="10"/>
        <rFont val="Times New Roman"/>
        <family val="1"/>
      </rPr>
      <t xml:space="preserve"> (تابع) </t>
    </r>
  </si>
  <si>
    <r>
      <t>11 - 11  Nouveaux inscrits en 1</t>
    </r>
    <r>
      <rPr>
        <b/>
        <vertAlign val="superscript"/>
        <sz val="14"/>
        <rFont val="Times New Roman"/>
        <family val="1"/>
      </rPr>
      <t>ère</t>
    </r>
    <r>
      <rPr>
        <b/>
        <sz val="14"/>
        <rFont val="Times New Roman"/>
        <family val="1"/>
      </rPr>
      <t xml:space="preserve"> année               </t>
    </r>
  </si>
  <si>
    <r>
      <t>11 - 11</t>
    </r>
    <r>
      <rPr>
        <b/>
        <sz val="16"/>
        <rFont val="Times New Roman"/>
        <family val="1"/>
      </rPr>
      <t xml:space="preserve"> المسجلون الجدد بالسنة الأولى   </t>
    </r>
  </si>
  <si>
    <t xml:space="preserve">         Milieu rural</t>
  </si>
  <si>
    <t xml:space="preserve">   6 ans et moins</t>
  </si>
  <si>
    <t xml:space="preserve">   6 سنوات وأقل</t>
  </si>
  <si>
    <t xml:space="preserve">   7 ans</t>
  </si>
  <si>
    <t xml:space="preserve">   7 سنوات </t>
  </si>
  <si>
    <t xml:space="preserve">   8 ans</t>
  </si>
  <si>
    <t xml:space="preserve">   8 سنوات </t>
  </si>
  <si>
    <t xml:space="preserve">   9 ans et plus</t>
  </si>
  <si>
    <t xml:space="preserve">   9 سنوات فأكثر</t>
  </si>
  <si>
    <r>
      <t xml:space="preserve"> 11 - 12 Nouveaux inscrits en 1</t>
    </r>
    <r>
      <rPr>
        <b/>
        <vertAlign val="superscript"/>
        <sz val="14"/>
        <rFont val="Times New Roman"/>
        <family val="1"/>
      </rPr>
      <t>ère</t>
    </r>
    <r>
      <rPr>
        <b/>
        <sz val="14"/>
        <rFont val="Times New Roman"/>
        <family val="1"/>
      </rPr>
      <t xml:space="preserve"> année </t>
    </r>
  </si>
  <si>
    <r>
      <t>11 - 12</t>
    </r>
    <r>
      <rPr>
        <b/>
        <sz val="16"/>
        <rFont val="Times New Roman"/>
        <family val="1"/>
      </rPr>
      <t xml:space="preserve"> المسجلون الجدد بالسنة الأولى </t>
    </r>
  </si>
  <si>
    <t xml:space="preserve">             selon la région et la province </t>
  </si>
  <si>
    <t xml:space="preserve">            حسب الجهة والإقليم </t>
  </si>
  <si>
    <r>
      <t xml:space="preserve">                </t>
    </r>
    <r>
      <rPr>
        <b/>
        <sz val="14"/>
        <rFont val="Times New Roman"/>
        <family val="1"/>
      </rPr>
      <t xml:space="preserve"> (ou la préfecture)</t>
    </r>
  </si>
  <si>
    <t xml:space="preserve">            (أوالعمالة)</t>
  </si>
  <si>
    <t xml:space="preserve">      حضري + قروي</t>
  </si>
  <si>
    <t xml:space="preserve">             Urbain + Rural</t>
  </si>
  <si>
    <t xml:space="preserve">  Féminin</t>
  </si>
  <si>
    <t xml:space="preserve">             selon la région et la province</t>
  </si>
  <si>
    <r>
      <t xml:space="preserve">                </t>
    </r>
    <r>
      <rPr>
        <b/>
        <sz val="14"/>
        <rFont val="Times New Roman"/>
        <family val="1"/>
      </rPr>
      <t>(ou la préfecture)</t>
    </r>
    <r>
      <rPr>
        <b/>
        <sz val="11"/>
        <rFont val="Times New Roman"/>
        <family val="1"/>
      </rPr>
      <t xml:space="preserve"> </t>
    </r>
    <r>
      <rPr>
        <sz val="11"/>
        <rFont val="Times New Roman"/>
        <family val="1"/>
      </rPr>
      <t>(suite)</t>
    </r>
  </si>
  <si>
    <r>
      <t xml:space="preserve">            (أوالعمالة) </t>
    </r>
    <r>
      <rPr>
        <sz val="10"/>
        <rFont val="Times New Roman"/>
        <family val="1"/>
      </rPr>
      <t>(تابع)</t>
    </r>
  </si>
  <si>
    <t xml:space="preserve">              Urbain + Rural</t>
  </si>
  <si>
    <r>
      <t xml:space="preserve"> 11 - 13 Elèves de la 6</t>
    </r>
    <r>
      <rPr>
        <b/>
        <vertAlign val="superscript"/>
        <sz val="14"/>
        <rFont val="Times New Roman"/>
        <family val="1"/>
      </rPr>
      <t>ème</t>
    </r>
    <r>
      <rPr>
        <b/>
        <sz val="14"/>
        <rFont val="Times New Roman"/>
        <family val="1"/>
      </rPr>
      <t xml:space="preserve"> année selon la région</t>
    </r>
  </si>
  <si>
    <r>
      <t>11 - 13</t>
    </r>
    <r>
      <rPr>
        <b/>
        <sz val="16"/>
        <rFont val="Times New Roman"/>
        <family val="1"/>
      </rPr>
      <t xml:space="preserve"> تلاميذ السنة السادسة حسب </t>
    </r>
  </si>
  <si>
    <t xml:space="preserve">             et la province (ou la préfecture)</t>
  </si>
  <si>
    <t xml:space="preserve">            الجهة والإقليم (أوالعمالة)</t>
  </si>
  <si>
    <r>
      <t>11 - 13</t>
    </r>
    <r>
      <rPr>
        <b/>
        <sz val="16"/>
        <rFont val="Times New Roman"/>
        <family val="1"/>
      </rPr>
      <t xml:space="preserve"> تلاميذ السنة السادسة حسب </t>
    </r>
    <r>
      <rPr>
        <b/>
        <sz val="10"/>
        <rFont val="Times New Roman"/>
        <family val="1"/>
      </rPr>
      <t xml:space="preserve"> </t>
    </r>
  </si>
  <si>
    <r>
      <t xml:space="preserve">          الجهة والإقليم (أوالعمالة) </t>
    </r>
    <r>
      <rPr>
        <sz val="10"/>
        <rFont val="Times New Roman"/>
        <family val="1"/>
      </rPr>
      <t>(تابع)</t>
    </r>
  </si>
  <si>
    <t xml:space="preserve">         الوسط القروي</t>
  </si>
  <si>
    <t>Enseignement primaire privé</t>
  </si>
  <si>
    <t>التعليم الابتدائي الخصوصي</t>
  </si>
  <si>
    <t xml:space="preserve"> 11 - 14 Données générales </t>
  </si>
  <si>
    <r>
      <t>11 - 14</t>
    </r>
    <r>
      <rPr>
        <b/>
        <sz val="16"/>
        <rFont val="Times New Roman"/>
        <family val="1"/>
      </rPr>
      <t xml:space="preserve"> معطيات عامة</t>
    </r>
  </si>
  <si>
    <t xml:space="preserve"> Etablissements</t>
  </si>
  <si>
    <t xml:space="preserve"> Salles de cours utilisées</t>
  </si>
  <si>
    <t>حجرات الدرس المستعملة</t>
  </si>
  <si>
    <t>الفصول</t>
  </si>
  <si>
    <t xml:space="preserve"> Elèves</t>
  </si>
  <si>
    <t>التلاميذ</t>
  </si>
  <si>
    <t xml:space="preserve">  السنة الأولى</t>
  </si>
  <si>
    <t xml:space="preserve">     Total</t>
  </si>
  <si>
    <t xml:space="preserve">    مجموع التلاميذ</t>
  </si>
  <si>
    <t xml:space="preserve">       Féminin</t>
  </si>
  <si>
    <t xml:space="preserve">      الإناث</t>
  </si>
  <si>
    <t xml:space="preserve">     Total élèves</t>
  </si>
  <si>
    <t>هيئة التدريس</t>
  </si>
  <si>
    <t>(1) يشمل كذلك المكررون أكثر من مرة.</t>
  </si>
  <si>
    <t xml:space="preserve"> 11 - 15 Etablissements et élèves selon la région et     </t>
  </si>
  <si>
    <r>
      <t>11 - 15</t>
    </r>
    <r>
      <rPr>
        <b/>
        <sz val="16"/>
        <rFont val="Times New Roman"/>
        <family val="1"/>
      </rPr>
      <t xml:space="preserve"> المؤسسات والتلاميذ حسب الجهة </t>
    </r>
  </si>
  <si>
    <t xml:space="preserve">             la province (ou la préfecture)</t>
  </si>
  <si>
    <t xml:space="preserve">            والإقليم (أوالعمالة)</t>
  </si>
  <si>
    <t xml:space="preserve">التلاميذ  Elèves       </t>
  </si>
  <si>
    <r>
      <t xml:space="preserve">             la province (ou la préfecture) </t>
    </r>
    <r>
      <rPr>
        <sz val="10"/>
        <rFont val="Times New Roman"/>
        <family val="1"/>
      </rPr>
      <t>(suite)</t>
    </r>
  </si>
  <si>
    <r>
      <t xml:space="preserve">           والإقليم (أوالعمالة) </t>
    </r>
    <r>
      <rPr>
        <sz val="10"/>
        <rFont val="Times New Roman"/>
        <family val="1"/>
      </rPr>
      <t>(تابع)</t>
    </r>
    <r>
      <rPr>
        <b/>
        <sz val="16"/>
        <rFont val="Times New Roman"/>
        <family val="1"/>
      </rPr>
      <t xml:space="preserve"> </t>
    </r>
  </si>
  <si>
    <t>Missions</t>
  </si>
  <si>
    <t>Ensemble général</t>
  </si>
  <si>
    <t>Enseignement secondaire collégial public</t>
  </si>
  <si>
    <t xml:space="preserve">      Collèges</t>
  </si>
  <si>
    <t xml:space="preserve">    الإعداديات</t>
  </si>
  <si>
    <t xml:space="preserve">      Annexes des collèges</t>
  </si>
  <si>
    <t xml:space="preserve">    ملحقات الإعداديات</t>
  </si>
  <si>
    <t xml:space="preserve"> Salles utilisées</t>
  </si>
  <si>
    <t xml:space="preserve">  الحجرات المستعملة</t>
  </si>
  <si>
    <t xml:space="preserve">     الإناث</t>
  </si>
  <si>
    <r>
      <t xml:space="preserve">      Nouveaux en 1</t>
    </r>
    <r>
      <rPr>
        <b/>
        <vertAlign val="superscript"/>
        <sz val="10"/>
        <rFont val="Times New Roman"/>
        <family val="1"/>
      </rPr>
      <t>ère</t>
    </r>
    <r>
      <rPr>
        <b/>
        <sz val="10"/>
        <rFont val="Times New Roman"/>
        <family val="1"/>
      </rPr>
      <t xml:space="preserve"> année collégiale</t>
    </r>
  </si>
  <si>
    <t xml:space="preserve">   الجدد بالسنة  الأولى إعدادي</t>
  </si>
  <si>
    <r>
      <t xml:space="preserve">      Elèves de la 3</t>
    </r>
    <r>
      <rPr>
        <b/>
        <vertAlign val="superscript"/>
        <sz val="10"/>
        <rFont val="Times New Roman"/>
        <family val="1"/>
      </rPr>
      <t>ème</t>
    </r>
    <r>
      <rPr>
        <b/>
        <sz val="10"/>
        <rFont val="Times New Roman"/>
        <family val="1"/>
      </rPr>
      <t xml:space="preserve"> année collégiale</t>
    </r>
  </si>
  <si>
    <t xml:space="preserve">   تلاميذ السنة الثالثة إعدادي</t>
  </si>
  <si>
    <t xml:space="preserve">      Internes</t>
  </si>
  <si>
    <t xml:space="preserve">   الداخليون</t>
  </si>
  <si>
    <t>الوسط القروي</t>
  </si>
  <si>
    <t xml:space="preserve">  Salles utilisées</t>
  </si>
  <si>
    <t xml:space="preserve">  Classes</t>
  </si>
  <si>
    <t xml:space="preserve">  Elèves</t>
  </si>
  <si>
    <t xml:space="preserve">  حضري + قروي             </t>
  </si>
  <si>
    <t xml:space="preserve">   الوسط القــروي           </t>
  </si>
  <si>
    <t xml:space="preserve">            Milieu rural</t>
  </si>
  <si>
    <t>منها الملحقات</t>
  </si>
  <si>
    <t>Collèges</t>
  </si>
  <si>
    <t xml:space="preserve">  dont annexes</t>
  </si>
  <si>
    <r>
      <t xml:space="preserve">           والإقليم (أوالعمالة) </t>
    </r>
    <r>
      <rPr>
        <sz val="10"/>
        <rFont val="Times New Roman"/>
        <family val="1"/>
      </rPr>
      <t>(تابع)</t>
    </r>
    <r>
      <rPr>
        <b/>
        <sz val="16"/>
        <rFont val="Times New Roman"/>
        <family val="1"/>
      </rPr>
      <t xml:space="preserve">         </t>
    </r>
  </si>
  <si>
    <t xml:space="preserve">   الوسط القــروي             </t>
  </si>
  <si>
    <t xml:space="preserve">              Milieu rural</t>
  </si>
  <si>
    <r>
      <t xml:space="preserve">                    </t>
    </r>
    <r>
      <rPr>
        <b/>
        <sz val="14"/>
        <rFont val="Times New Roman"/>
        <family val="1"/>
      </rPr>
      <t>et le sexe : Urbain + Rural</t>
    </r>
  </si>
  <si>
    <t xml:space="preserve">           والجنس : حضري+ قروي</t>
  </si>
  <si>
    <r>
      <t>3</t>
    </r>
    <r>
      <rPr>
        <b/>
        <vertAlign val="superscript"/>
        <sz val="10"/>
        <rFont val="Times New Roman"/>
        <family val="1"/>
      </rPr>
      <t>ème</t>
    </r>
    <r>
      <rPr>
        <b/>
        <sz val="10"/>
        <rFont val="Times New Roman"/>
        <family val="1"/>
      </rPr>
      <t xml:space="preserve"> Année</t>
    </r>
  </si>
  <si>
    <r>
      <t>2</t>
    </r>
    <r>
      <rPr>
        <b/>
        <vertAlign val="superscript"/>
        <sz val="10"/>
        <rFont val="Times New Roman"/>
        <family val="1"/>
      </rPr>
      <t>ème</t>
    </r>
    <r>
      <rPr>
        <b/>
        <sz val="10"/>
        <rFont val="Times New Roman"/>
        <family val="1"/>
      </rPr>
      <t xml:space="preserve"> Année</t>
    </r>
  </si>
  <si>
    <r>
      <t>1</t>
    </r>
    <r>
      <rPr>
        <b/>
        <vertAlign val="superscript"/>
        <sz val="10"/>
        <rFont val="Times New Roman"/>
        <family val="1"/>
      </rPr>
      <t>ère</t>
    </r>
    <r>
      <rPr>
        <b/>
        <sz val="10"/>
        <rFont val="Times New Roman"/>
        <family val="1"/>
      </rPr>
      <t xml:space="preserve"> Année</t>
    </r>
  </si>
  <si>
    <t>Masculin + féminin</t>
  </si>
  <si>
    <t>Moins de 12 ans</t>
  </si>
  <si>
    <t>أقل من 12 سنة</t>
  </si>
  <si>
    <t>15 ans</t>
  </si>
  <si>
    <t>15 سنة</t>
  </si>
  <si>
    <t>16 ans</t>
  </si>
  <si>
    <t>16 سنة</t>
  </si>
  <si>
    <t>17 ans</t>
  </si>
  <si>
    <t>17 سنة</t>
  </si>
  <si>
    <t>Plus de 17 ans</t>
  </si>
  <si>
    <t>أكثر من 17 سنة</t>
  </si>
  <si>
    <t xml:space="preserve">  المجموع</t>
  </si>
  <si>
    <t xml:space="preserve">            et le sexe : Milieu rural</t>
  </si>
  <si>
    <t xml:space="preserve">           والجنس : الوسط القروي</t>
  </si>
  <si>
    <t xml:space="preserve">  حضري + قروي         </t>
  </si>
  <si>
    <t xml:space="preserve">   الوسط القــروي        </t>
  </si>
  <si>
    <t xml:space="preserve">         Urbain + Rural</t>
  </si>
  <si>
    <t xml:space="preserve">      Milieu rural</t>
  </si>
  <si>
    <t xml:space="preserve">       Total</t>
  </si>
  <si>
    <r>
      <t xml:space="preserve">           والإقليم (أوالعمالة)</t>
    </r>
    <r>
      <rPr>
        <sz val="10"/>
        <rFont val="Times New Roman"/>
        <family val="1"/>
      </rPr>
      <t>(تابع)</t>
    </r>
  </si>
  <si>
    <t xml:space="preserve">             le milieu et le sexe</t>
  </si>
  <si>
    <t xml:space="preserve">           حسب الوسط والجنس</t>
  </si>
  <si>
    <t>التلاميذ المكررون(1)</t>
  </si>
  <si>
    <t>التلاميذ الجدد</t>
  </si>
  <si>
    <t>Nouveaux</t>
  </si>
  <si>
    <t>السنة  الأولى</t>
  </si>
  <si>
    <t xml:space="preserve">   المجموع</t>
  </si>
  <si>
    <t xml:space="preserve">   الإناث</t>
  </si>
  <si>
    <t>Total élèves</t>
  </si>
  <si>
    <t>مجموع التلاميذ</t>
  </si>
  <si>
    <t>(1) Y compris les triplants</t>
  </si>
  <si>
    <t>Enseignement secondaire collégial privé</t>
  </si>
  <si>
    <t xml:space="preserve">  Etablissements</t>
  </si>
  <si>
    <t xml:space="preserve">  Classes </t>
  </si>
  <si>
    <t xml:space="preserve">  Elèves </t>
  </si>
  <si>
    <t xml:space="preserve">  السنة  الأولى</t>
  </si>
  <si>
    <t xml:space="preserve">           Féminin</t>
  </si>
  <si>
    <t xml:space="preserve">  السنة الثانية</t>
  </si>
  <si>
    <t xml:space="preserve">  السنة الثالثة</t>
  </si>
  <si>
    <t xml:space="preserve">  Total </t>
  </si>
  <si>
    <t xml:space="preserve"> المجموع </t>
  </si>
  <si>
    <r>
      <t xml:space="preserve">  التلاميـــذ  </t>
    </r>
    <r>
      <rPr>
        <sz val="9"/>
        <rFont val="Times New Roman"/>
        <family val="1"/>
      </rPr>
      <t>(1)</t>
    </r>
    <r>
      <rPr>
        <b/>
        <sz val="10"/>
        <rFont val="Times New Roman"/>
        <family val="1"/>
      </rPr>
      <t xml:space="preserve">  Elèves           </t>
    </r>
  </si>
  <si>
    <t xml:space="preserve">   مكناس</t>
  </si>
  <si>
    <t xml:space="preserve">   بولمان</t>
  </si>
  <si>
    <t xml:space="preserve">   الحاجب</t>
  </si>
  <si>
    <t xml:space="preserve">   فاس</t>
  </si>
  <si>
    <t xml:space="preserve">   صفرو</t>
  </si>
  <si>
    <t xml:space="preserve">   تونات</t>
  </si>
  <si>
    <t xml:space="preserve">   تازة</t>
  </si>
  <si>
    <t xml:space="preserve">   مولاي يعقوب</t>
  </si>
  <si>
    <r>
      <t xml:space="preserve">                   </t>
    </r>
    <r>
      <rPr>
        <b/>
        <sz val="16"/>
        <rFont val="Times New Roman"/>
        <family val="1"/>
      </rPr>
      <t xml:space="preserve">والإقليم (أوالعمالة) </t>
    </r>
    <r>
      <rPr>
        <sz val="10"/>
        <rFont val="Times New Roman"/>
        <family val="1"/>
      </rPr>
      <t>(تابع)</t>
    </r>
  </si>
  <si>
    <t>National</t>
  </si>
  <si>
    <t>(1) Non compris les élèves des missions.</t>
  </si>
  <si>
    <t>(1) لا يشمل تلاميذ البعثات .</t>
  </si>
  <si>
    <t>Enseignement secondaire qualifiant public</t>
  </si>
  <si>
    <t>التعليم الثانوي التأهيلي العمومي</t>
  </si>
  <si>
    <r>
      <t>11 - 25</t>
    </r>
    <r>
      <rPr>
        <b/>
        <sz val="16"/>
        <rFont val="Times New Roman"/>
        <family val="1"/>
      </rPr>
      <t xml:space="preserve"> معطيات عامة</t>
    </r>
  </si>
  <si>
    <t xml:space="preserve">      Lycées</t>
  </si>
  <si>
    <t xml:space="preserve">    الثانويات</t>
  </si>
  <si>
    <t xml:space="preserve">      Annexes des lycées</t>
  </si>
  <si>
    <t xml:space="preserve">    ملحقات الثانويات</t>
  </si>
  <si>
    <t xml:space="preserve">      Nouveaux en T.C</t>
  </si>
  <si>
    <t xml:space="preserve">    الجدد بالجذع المشترك</t>
  </si>
  <si>
    <t xml:space="preserve">    تلاميذ السنة الثانية باكالوريا</t>
  </si>
  <si>
    <t xml:space="preserve">    الداخليون</t>
  </si>
  <si>
    <t xml:space="preserve">  Personnel enseignant</t>
  </si>
  <si>
    <t xml:space="preserve"> T.C : Tronc commun.</t>
  </si>
  <si>
    <t xml:space="preserve">  حضري + قروي            </t>
  </si>
  <si>
    <t xml:space="preserve">      الوسط القروي              </t>
  </si>
  <si>
    <t xml:space="preserve">  الثانويات</t>
  </si>
  <si>
    <t>الملحقات</t>
  </si>
  <si>
    <t>Lycées</t>
  </si>
  <si>
    <t>Annexes</t>
  </si>
  <si>
    <r>
      <t xml:space="preserve">           والإقليم (أوالعمالة)</t>
    </r>
    <r>
      <rPr>
        <sz val="10"/>
        <rFont val="Times New Roman"/>
        <family val="1"/>
      </rPr>
      <t xml:space="preserve"> (تابع)</t>
    </r>
  </si>
  <si>
    <t>dont annexes</t>
  </si>
  <si>
    <r>
      <t xml:space="preserve">                     </t>
    </r>
    <r>
      <rPr>
        <b/>
        <sz val="14"/>
        <rFont val="Times New Roman"/>
        <family val="1"/>
      </rPr>
      <t>le sexe et l'âge</t>
    </r>
  </si>
  <si>
    <t xml:space="preserve">            والجنس والسن</t>
  </si>
  <si>
    <t>الثانية باكالوريا</t>
  </si>
  <si>
    <t>الأولى باكالوريا</t>
  </si>
  <si>
    <t>جدع مشترك</t>
  </si>
  <si>
    <t>Tronc commun</t>
  </si>
  <si>
    <t xml:space="preserve"> Bac.</t>
  </si>
  <si>
    <t>Moins de 15 ans</t>
  </si>
  <si>
    <t>أقل من 15 سنة</t>
  </si>
  <si>
    <t xml:space="preserve"> 15 ans</t>
  </si>
  <si>
    <t xml:space="preserve"> 16 ans</t>
  </si>
  <si>
    <t xml:space="preserve"> 17 ans</t>
  </si>
  <si>
    <t xml:space="preserve"> 18 ans</t>
  </si>
  <si>
    <t>18 سنة</t>
  </si>
  <si>
    <t xml:space="preserve"> 19 ans</t>
  </si>
  <si>
    <t>19 سنة</t>
  </si>
  <si>
    <t xml:space="preserve"> 20 ans</t>
  </si>
  <si>
    <t>20 سنة</t>
  </si>
  <si>
    <t>Plus de 20 ans</t>
  </si>
  <si>
    <t>أكثر من 20 سنة</t>
  </si>
  <si>
    <t xml:space="preserve">الوسط القروي          </t>
  </si>
  <si>
    <t xml:space="preserve">             la branche et le sexe</t>
  </si>
  <si>
    <t xml:space="preserve">           الدراسي والشعبة والجنس</t>
  </si>
  <si>
    <t xml:space="preserve"> مجموع التلاميذ           </t>
  </si>
  <si>
    <r>
      <t xml:space="preserve">          المكررون </t>
    </r>
    <r>
      <rPr>
        <b/>
        <sz val="8"/>
        <rFont val="Times New Roman"/>
        <family val="1"/>
      </rPr>
      <t>(1)</t>
    </r>
  </si>
  <si>
    <t xml:space="preserve">           Total élèves</t>
  </si>
  <si>
    <t xml:space="preserve">   Féminin</t>
  </si>
  <si>
    <t>الجذع المشترك</t>
  </si>
  <si>
    <t xml:space="preserve">  Lettres et Sciences Humaines</t>
  </si>
  <si>
    <t>الآداب والعلوم الإنسانية</t>
  </si>
  <si>
    <t>Lettres et Sciences Humaines</t>
  </si>
  <si>
    <t>الآداب و العلوم الإنسانية - خيار فرنسية</t>
  </si>
  <si>
    <t>الآداب و العلوم الإنسانية - خيار إنجليزية</t>
  </si>
  <si>
    <t>التعليم الأصيل</t>
  </si>
  <si>
    <t>العلوم</t>
  </si>
  <si>
    <t>Sciences</t>
  </si>
  <si>
    <t xml:space="preserve"> العلوم</t>
  </si>
  <si>
    <t>علوم - خيار فرنسية</t>
  </si>
  <si>
    <t>علوم - خيار إنجليزية</t>
  </si>
  <si>
    <t>علوم - خيار إسبانية</t>
  </si>
  <si>
    <t xml:space="preserve">  Technologie</t>
  </si>
  <si>
    <t>التكنولوجيا</t>
  </si>
  <si>
    <t xml:space="preserve">  Professionnel</t>
  </si>
  <si>
    <t xml:space="preserve">مهني </t>
  </si>
  <si>
    <t>مهني صناعي</t>
  </si>
  <si>
    <t>Professionnel Agricole</t>
  </si>
  <si>
    <t>مهني فلاحي</t>
  </si>
  <si>
    <t>مهني خدمات</t>
  </si>
  <si>
    <t>1ère Année Bac</t>
  </si>
  <si>
    <t>السنة الأولى باكالوريا</t>
  </si>
  <si>
    <t xml:space="preserve">   Lettres et Sciences Humaines</t>
  </si>
  <si>
    <t xml:space="preserve">    Sciences Chariaa</t>
  </si>
  <si>
    <t>العلوم الشرعية</t>
  </si>
  <si>
    <t xml:space="preserve">    Langue Arabe</t>
  </si>
  <si>
    <t>اللغة العربية</t>
  </si>
  <si>
    <t xml:space="preserve">    Sciences Expérimentales</t>
  </si>
  <si>
    <t>العلوم التجريبية</t>
  </si>
  <si>
    <t xml:space="preserve">    Sciences Expérimentales - Option Français</t>
  </si>
  <si>
    <t>العلوم التجريبية - خيار فرنسية</t>
  </si>
  <si>
    <t xml:space="preserve">    Sciences Expérimentales - Option Anglais</t>
  </si>
  <si>
    <t>العلوم التجريبية - خيار إنجليزية</t>
  </si>
  <si>
    <t xml:space="preserve">    Sciences Expérimentales - Option Espagnole</t>
  </si>
  <si>
    <t>العلوم التجريبية - خيار إسبانية</t>
  </si>
  <si>
    <t xml:space="preserve">    Sciences Mathématiques</t>
  </si>
  <si>
    <t>العلوم الرياضية</t>
  </si>
  <si>
    <t xml:space="preserve">    Sciences Mathématiques - Option Français</t>
  </si>
  <si>
    <t>العلوم الرياضية - خيار فرنسية</t>
  </si>
  <si>
    <t xml:space="preserve">    Sciences Mathématiques - Option Anglais</t>
  </si>
  <si>
    <t>العلوم الرياضية - خيار إنجليزية</t>
  </si>
  <si>
    <t xml:space="preserve">    Sciences Economiques et Gestion</t>
  </si>
  <si>
    <t>العلوم والتكنولوجيات الكهربائية</t>
  </si>
  <si>
    <t xml:space="preserve">    Arts Appliqués</t>
  </si>
  <si>
    <t>الفنون التطبيقية</t>
  </si>
  <si>
    <t>Professionnel Industiel</t>
  </si>
  <si>
    <t>Professionnel Services</t>
  </si>
  <si>
    <t>2ème Année Bac</t>
  </si>
  <si>
    <t>السنة الثانية باكالوريا</t>
  </si>
  <si>
    <t xml:space="preserve">    Lettres</t>
  </si>
  <si>
    <t>الآداب</t>
  </si>
  <si>
    <t xml:space="preserve">    Lettres - Option Français</t>
  </si>
  <si>
    <t>آداب - خيار فرنسية</t>
  </si>
  <si>
    <t xml:space="preserve">    Sciences Humaines</t>
  </si>
  <si>
    <t>العلوم الإنسانية</t>
  </si>
  <si>
    <t xml:space="preserve">    Sciences de la Vie et de la Terre</t>
  </si>
  <si>
    <t>علوم الحياة والأرض</t>
  </si>
  <si>
    <t xml:space="preserve">    Sciences de la Vie et de la Terre - Option Français</t>
  </si>
  <si>
    <t>علوم الحياة والأرض - خيار فرنسية</t>
  </si>
  <si>
    <t xml:space="preserve">    Sciences Physiques</t>
  </si>
  <si>
    <t>العلوم القيزيائية</t>
  </si>
  <si>
    <t xml:space="preserve">    Sciences Physiques - Option Français</t>
  </si>
  <si>
    <t>علوم فيزيائية - خيار فرنسية</t>
  </si>
  <si>
    <t xml:space="preserve">    Sciences Physiques - Option Anglais</t>
  </si>
  <si>
    <t>العلوم الفزيائية - خيار إنجليزية</t>
  </si>
  <si>
    <t xml:space="preserve">    Sciences Mathématiques A</t>
  </si>
  <si>
    <t>العلوم الرياضية أ</t>
  </si>
  <si>
    <t xml:space="preserve">    Sciences Mathématiques A - Option Français</t>
  </si>
  <si>
    <t>علوم رياضية أ - خيار فرنسية</t>
  </si>
  <si>
    <t xml:space="preserve">    Sciences Mathématiques B</t>
  </si>
  <si>
    <t>العلوم الرياضية ب</t>
  </si>
  <si>
    <t xml:space="preserve">    Sciences Mathématiques B - Option Français</t>
  </si>
  <si>
    <t>علوم رياضية ب - خيار فرنسية</t>
  </si>
  <si>
    <t xml:space="preserve">    Sciences Agricoles</t>
  </si>
  <si>
    <t>العلوم الزراعية</t>
  </si>
  <si>
    <t xml:space="preserve">    Sciences Economiques</t>
  </si>
  <si>
    <t xml:space="preserve">    Sciences de la gestion Comptable</t>
  </si>
  <si>
    <t>علوم التدبير المحاسباتي</t>
  </si>
  <si>
    <t>Professionnel</t>
  </si>
  <si>
    <t xml:space="preserve">    Professionnel Industiel</t>
  </si>
  <si>
    <t xml:space="preserve">    Professionnel Agricole</t>
  </si>
  <si>
    <t>Total des élèves</t>
  </si>
  <si>
    <t>(1) يشمل كذلك المكررين أكثر من مرة.</t>
  </si>
  <si>
    <t>Enseignement secondaire qualifiant privé</t>
  </si>
  <si>
    <t>التعليم الثانوي التأهيلي الخصوصي</t>
  </si>
  <si>
    <t xml:space="preserve">Classes </t>
  </si>
  <si>
    <t>الأقسام</t>
  </si>
  <si>
    <t>Elèves (Masculin + féminin)</t>
  </si>
  <si>
    <t xml:space="preserve">  Tronc commun Sciences</t>
  </si>
  <si>
    <t xml:space="preserve">  Sciences - Option Français</t>
  </si>
  <si>
    <t xml:space="preserve">  Sciences - Option Anglais</t>
  </si>
  <si>
    <t xml:space="preserve">  Sciences - Option Espagnole</t>
  </si>
  <si>
    <r>
      <t>1</t>
    </r>
    <r>
      <rPr>
        <b/>
        <vertAlign val="superscript"/>
        <sz val="11"/>
        <rFont val="Times New Roman"/>
        <family val="1"/>
      </rPr>
      <t>ère</t>
    </r>
    <r>
      <rPr>
        <b/>
        <sz val="11"/>
        <rFont val="Times New Roman"/>
        <family val="1"/>
      </rPr>
      <t xml:space="preserve"> Année Bac</t>
    </r>
  </si>
  <si>
    <t xml:space="preserve">السنة الأولى باكالوريا </t>
  </si>
  <si>
    <t xml:space="preserve">  Sciences Expérimentales</t>
  </si>
  <si>
    <t xml:space="preserve">  Sciences Expérimentales - Option Français</t>
  </si>
  <si>
    <t xml:space="preserve">  Sciences Expérimentales - Option Anglais</t>
  </si>
  <si>
    <t xml:space="preserve">  Sciences Mathématiques - Option Français</t>
  </si>
  <si>
    <t xml:space="preserve">  Sciences Economiques et Gestion</t>
  </si>
  <si>
    <r>
      <t xml:space="preserve"> 2</t>
    </r>
    <r>
      <rPr>
        <b/>
        <vertAlign val="superscript"/>
        <sz val="11"/>
        <rFont val="Times New Roman"/>
        <family val="1"/>
      </rPr>
      <t>ème</t>
    </r>
    <r>
      <rPr>
        <b/>
        <sz val="11"/>
        <rFont val="Times New Roman"/>
        <family val="1"/>
      </rPr>
      <t xml:space="preserve"> Année Bac</t>
    </r>
  </si>
  <si>
    <t xml:space="preserve">السنة الثانية باكالوريا </t>
  </si>
  <si>
    <t xml:space="preserve">  Lettres</t>
  </si>
  <si>
    <t xml:space="preserve">  Sciences Humaines</t>
  </si>
  <si>
    <t xml:space="preserve">  Sciences de la Vie et de la Terre</t>
  </si>
  <si>
    <t xml:space="preserve">  Sciences Physiques</t>
  </si>
  <si>
    <t xml:space="preserve">  Sciences Mathématiques A</t>
  </si>
  <si>
    <t xml:space="preserve">  Sciences Mathématiques A - Option Français</t>
  </si>
  <si>
    <t xml:space="preserve">  Sciences Mathématiques B</t>
  </si>
  <si>
    <t xml:space="preserve">  Sciences Mathématiques B - Option Français</t>
  </si>
  <si>
    <t xml:space="preserve">  Sciences Economiques</t>
  </si>
  <si>
    <t xml:space="preserve">  Sciences de la gestion Comptable</t>
  </si>
  <si>
    <t xml:space="preserve">Total </t>
  </si>
  <si>
    <t>Elèves (féminin)</t>
  </si>
  <si>
    <t>التلاميذ (إناث)</t>
  </si>
  <si>
    <r>
      <t xml:space="preserve">                 </t>
    </r>
    <r>
      <rPr>
        <b/>
        <sz val="14"/>
        <rFont val="Times New Roman"/>
        <family val="1"/>
      </rPr>
      <t>et la province (ou la préfecture)</t>
    </r>
  </si>
  <si>
    <r>
      <t xml:space="preserve">التلاميذ    </t>
    </r>
    <r>
      <rPr>
        <b/>
        <sz val="10"/>
        <rFont val="Times New Roman"/>
        <family val="1"/>
      </rPr>
      <t>Elèves</t>
    </r>
  </si>
  <si>
    <r>
      <t xml:space="preserve">                   </t>
    </r>
    <r>
      <rPr>
        <b/>
        <sz val="14"/>
        <rFont val="Times New Roman"/>
        <family val="1"/>
      </rPr>
      <t xml:space="preserve"> la province (ou la préfecture)</t>
    </r>
    <r>
      <rPr>
        <sz val="10"/>
        <rFont val="Times New Roman"/>
        <family val="1"/>
      </rPr>
      <t xml:space="preserve"> (suite) </t>
    </r>
  </si>
  <si>
    <r>
      <t xml:space="preserve">            والإقليم (أوالعمالة)</t>
    </r>
    <r>
      <rPr>
        <sz val="10"/>
        <rFont val="Times New Roman"/>
        <family val="1"/>
      </rPr>
      <t xml:space="preserve"> (تابع)</t>
    </r>
  </si>
  <si>
    <r>
      <t xml:space="preserve">التلاميذ      </t>
    </r>
    <r>
      <rPr>
        <b/>
        <sz val="10"/>
        <rFont val="Times New Roman"/>
        <family val="1"/>
      </rPr>
      <t xml:space="preserve">Elèves     </t>
    </r>
  </si>
  <si>
    <t>Total national</t>
  </si>
  <si>
    <t xml:space="preserve">Enseignement secondaire qualifiant </t>
  </si>
  <si>
    <t xml:space="preserve">التعليم الثانوي التأهيلي </t>
  </si>
  <si>
    <t xml:space="preserve">  المرشحون الحاضرون</t>
  </si>
  <si>
    <t xml:space="preserve">   المرشحون الناجحون      </t>
  </si>
  <si>
    <t xml:space="preserve">          %  الناجحين            </t>
  </si>
  <si>
    <t xml:space="preserve">   Candidats présents </t>
  </si>
  <si>
    <t xml:space="preserve">                           Candidats admis</t>
  </si>
  <si>
    <t xml:space="preserve">        % des admis</t>
  </si>
  <si>
    <t>الإنــــاث</t>
  </si>
  <si>
    <t>Académie</t>
  </si>
  <si>
    <t>Tanger-Tetouan-Al Hoceima</t>
  </si>
  <si>
    <t>طنجة - تطوان - الحسيمة</t>
  </si>
  <si>
    <t>l'Oriental</t>
  </si>
  <si>
    <t>Fès-Meknès</t>
  </si>
  <si>
    <t>فاس - مكناس</t>
  </si>
  <si>
    <t>Rabat-Salé-Kénitra</t>
  </si>
  <si>
    <t>الرباط - سلا - القنيطرة</t>
  </si>
  <si>
    <t>Béni Mellal-Khénifra</t>
  </si>
  <si>
    <t>بني ملال - خنيفرة</t>
  </si>
  <si>
    <t>Marrakech-Safi</t>
  </si>
  <si>
    <t>مراكش - آسفي</t>
  </si>
  <si>
    <t>Drâa-Tafilalet</t>
  </si>
  <si>
    <t>درعة - تافيلالت</t>
  </si>
  <si>
    <t>Souss-Massa</t>
  </si>
  <si>
    <t>سوس - ماسة</t>
  </si>
  <si>
    <t>Guelmim-Oued Noun</t>
  </si>
  <si>
    <t>كلميم - واد نون</t>
  </si>
  <si>
    <t>العيون -  الساقية الحمراء</t>
  </si>
  <si>
    <t>الداخلة - وادي الذهب</t>
  </si>
  <si>
    <t>الناجحون</t>
  </si>
  <si>
    <t>% الناجحين</t>
  </si>
  <si>
    <t>Admis</t>
  </si>
  <si>
    <t>% Admis</t>
  </si>
  <si>
    <t>Enseignement général</t>
  </si>
  <si>
    <t>التعليم العام</t>
  </si>
  <si>
    <t xml:space="preserve">   Lettres </t>
  </si>
  <si>
    <t xml:space="preserve">  الآداب  </t>
  </si>
  <si>
    <t xml:space="preserve">   Sciences Humaines</t>
  </si>
  <si>
    <t xml:space="preserve">  العلوم الإنسانية  </t>
  </si>
  <si>
    <t xml:space="preserve">   Sciences Physiques</t>
  </si>
  <si>
    <t xml:space="preserve">  العلوم القيزيائية  </t>
  </si>
  <si>
    <t xml:space="preserve">   Sc.de la vie et de la terre</t>
  </si>
  <si>
    <t xml:space="preserve">  علوم الحياة والأرض  </t>
  </si>
  <si>
    <t xml:space="preserve">   Sciences Agricoles</t>
  </si>
  <si>
    <t xml:space="preserve">  العلوم الزراعية  </t>
  </si>
  <si>
    <t xml:space="preserve">   Sciences Mathematiques A</t>
  </si>
  <si>
    <t xml:space="preserve">  العلوم الرياضية أ   </t>
  </si>
  <si>
    <t xml:space="preserve">   Sciences Mathematiques B</t>
  </si>
  <si>
    <t xml:space="preserve">  العلوم الرياضية ب  </t>
  </si>
  <si>
    <t>Enseignement  originel</t>
  </si>
  <si>
    <t xml:space="preserve">   Sciences Charia</t>
  </si>
  <si>
    <t xml:space="preserve">  العلوم الشرعية</t>
  </si>
  <si>
    <t xml:space="preserve">   Langue Arabe</t>
  </si>
  <si>
    <t xml:space="preserve">  اللغة العربية</t>
  </si>
  <si>
    <t>Techniques commerciales</t>
  </si>
  <si>
    <t xml:space="preserve">   Sciences Economiques</t>
  </si>
  <si>
    <t xml:space="preserve">   العلوم الإقتصادية </t>
  </si>
  <si>
    <t xml:space="preserve">   علوم التدبير المحاسبتي </t>
  </si>
  <si>
    <t>Techniques Industrielles</t>
  </si>
  <si>
    <t xml:space="preserve">   Arts Appliqués</t>
  </si>
  <si>
    <t xml:space="preserve">   فنون تطبيقية</t>
  </si>
  <si>
    <t xml:space="preserve">   Sciences et technologies éléctriques</t>
  </si>
  <si>
    <t xml:space="preserve">   العلوم والتكنولوجيات الكهربائية</t>
  </si>
  <si>
    <t xml:space="preserve">   Sciences et technologies mécaniques</t>
  </si>
  <si>
    <t xml:space="preserve">   العلوم والتكنولوجيات الميكانيكية</t>
  </si>
  <si>
    <t>Enseignement Professionnel</t>
  </si>
  <si>
    <t>تعليم مهني</t>
  </si>
  <si>
    <t xml:space="preserve">    مهني صناعي</t>
  </si>
  <si>
    <t xml:space="preserve">    مهني فلاحي</t>
  </si>
  <si>
    <t xml:space="preserve">    مهني خدمات</t>
  </si>
  <si>
    <t xml:space="preserve">Enseignement post-secondaire </t>
  </si>
  <si>
    <t xml:space="preserve">التعليم ما بعد الثانوي  </t>
  </si>
  <si>
    <t>التخصص</t>
  </si>
  <si>
    <t>Technologie et Sciences Industrielles (TSI)</t>
  </si>
  <si>
    <t xml:space="preserve">            préparatoires aux grandes écoles </t>
  </si>
  <si>
    <t xml:space="preserve">            للمدارس العليا حسب الجنس </t>
  </si>
  <si>
    <t xml:space="preserve">المجموع        </t>
  </si>
  <si>
    <t>2ème année</t>
  </si>
  <si>
    <t>1ère année</t>
  </si>
  <si>
    <t>وجدة أنجاد</t>
  </si>
  <si>
    <t>مكناس</t>
  </si>
  <si>
    <t>سلا</t>
  </si>
  <si>
    <t>Khouribga</t>
  </si>
  <si>
    <t>الفداء مرس السلطان</t>
  </si>
  <si>
    <t>El Jadida</t>
  </si>
  <si>
    <t>سطات</t>
  </si>
  <si>
    <t>مراكش</t>
  </si>
  <si>
    <t>Safi</t>
  </si>
  <si>
    <t>أسفي</t>
  </si>
  <si>
    <t>Ouarzazate</t>
  </si>
  <si>
    <t>ورزازات</t>
  </si>
  <si>
    <t>Agadir Ida Outanane</t>
  </si>
  <si>
    <t>كلميم</t>
  </si>
  <si>
    <t>وادي الذهب</t>
  </si>
  <si>
    <t>Arts et Industries Graphiques</t>
  </si>
  <si>
    <t>فنون وصناعات الطباعة</t>
  </si>
  <si>
    <t>Audio Visuel</t>
  </si>
  <si>
    <t>السمعي البصري</t>
  </si>
  <si>
    <t>Comptabilité et Gestion</t>
  </si>
  <si>
    <t>المحاسبة والتدبير</t>
  </si>
  <si>
    <t>Conception du Produit Industriel</t>
  </si>
  <si>
    <t>ابتكار المنتوج الصناعي</t>
  </si>
  <si>
    <t>Développement des Systèmes Informatiques</t>
  </si>
  <si>
    <t>تطوير نظم الإعلام</t>
  </si>
  <si>
    <t>Electromécanique (Systèmes Automatisés)</t>
  </si>
  <si>
    <t>الكهروحيليات النظم الآلية</t>
  </si>
  <si>
    <t>Electrotechnique</t>
  </si>
  <si>
    <t>تقنيات الكهرباء</t>
  </si>
  <si>
    <t>Gestion Administrative</t>
  </si>
  <si>
    <t>التسيير الإداري</t>
  </si>
  <si>
    <t>Gestion des PMI et PME</t>
  </si>
  <si>
    <t>تدبير المقاولات الصغرى والمتوسطة</t>
  </si>
  <si>
    <t>Maintenance Automobile</t>
  </si>
  <si>
    <t>صيانة السيارات</t>
  </si>
  <si>
    <t>Maintenance Industrielle</t>
  </si>
  <si>
    <t>الصيانة الصناعية</t>
  </si>
  <si>
    <t>Management  Commercial</t>
  </si>
  <si>
    <t>التدبير التجاري</t>
  </si>
  <si>
    <t>Management Touristique</t>
  </si>
  <si>
    <t>التدبير السياحي</t>
  </si>
  <si>
    <t>Matières Plastiques et Composites</t>
  </si>
  <si>
    <t>المواد اللدنية والمركبة</t>
  </si>
  <si>
    <t>Mouliste</t>
  </si>
  <si>
    <t>القالبية</t>
  </si>
  <si>
    <t>Multimédias Conception Web</t>
  </si>
  <si>
    <t>الوسائط المتعددة وتصميم مواقع الويب</t>
  </si>
  <si>
    <t>Systèmes Electroniques</t>
  </si>
  <si>
    <t>الأنظمة الكهروبية</t>
  </si>
  <si>
    <t>الأنظمة والشبكات  المعلومياتية</t>
  </si>
  <si>
    <t>Technico- Commercial</t>
  </si>
  <si>
    <t>تقنو تجاري</t>
  </si>
  <si>
    <t xml:space="preserve">  PMI : Petites et Moyennes Industries.</t>
  </si>
  <si>
    <t xml:space="preserve">  PME : Petites et Moyennes Entreprises.</t>
  </si>
  <si>
    <t xml:space="preserve">            de Technicien Supérieur par sexe,</t>
  </si>
  <si>
    <t xml:space="preserve">             العالي حسب الجنس والمستوى</t>
  </si>
  <si>
    <t xml:space="preserve">            niveau et province (ou préfecture)</t>
  </si>
  <si>
    <t xml:space="preserve">             والإقليم (أو العمالة)  </t>
  </si>
  <si>
    <t xml:space="preserve">المجموع      </t>
  </si>
  <si>
    <t xml:space="preserve">السنة الثانية         </t>
  </si>
  <si>
    <t xml:space="preserve">السنة الأولى          </t>
  </si>
  <si>
    <r>
      <t xml:space="preserve">          2</t>
    </r>
    <r>
      <rPr>
        <b/>
        <vertAlign val="superscript"/>
        <sz val="10"/>
        <rFont val="Times New Roman"/>
        <family val="1"/>
      </rPr>
      <t>ème</t>
    </r>
    <r>
      <rPr>
        <b/>
        <sz val="10"/>
        <rFont val="Times New Roman"/>
        <family val="1"/>
      </rPr>
      <t xml:space="preserve"> année</t>
    </r>
  </si>
  <si>
    <r>
      <t xml:space="preserve">          1</t>
    </r>
    <r>
      <rPr>
        <b/>
        <vertAlign val="superscript"/>
        <sz val="10"/>
        <rFont val="Times New Roman"/>
        <family val="1"/>
      </rPr>
      <t>ère</t>
    </r>
    <r>
      <rPr>
        <b/>
        <sz val="10"/>
        <rFont val="Times New Roman"/>
        <family val="1"/>
      </rPr>
      <t xml:space="preserve"> année</t>
    </r>
  </si>
  <si>
    <t>Chefchaouen</t>
  </si>
  <si>
    <t>Oujda Angad</t>
  </si>
  <si>
    <t>Fès</t>
  </si>
  <si>
    <t>Taounate</t>
  </si>
  <si>
    <t>Taza</t>
  </si>
  <si>
    <t>Rabat</t>
  </si>
  <si>
    <t>Salé</t>
  </si>
  <si>
    <t>Sidi Kacem</t>
  </si>
  <si>
    <t>Beni Mellal</t>
  </si>
  <si>
    <t xml:space="preserve">Al Fida Mers Sultan </t>
  </si>
  <si>
    <t xml:space="preserve">Settat </t>
  </si>
  <si>
    <t xml:space="preserve">Chichaoua </t>
  </si>
  <si>
    <t xml:space="preserve"> شيشاوة</t>
  </si>
  <si>
    <t>El Kelaa Des Sraghna</t>
  </si>
  <si>
    <t>قلعة السراغنة</t>
  </si>
  <si>
    <t xml:space="preserve">Essaouira </t>
  </si>
  <si>
    <t>Marrakech</t>
  </si>
  <si>
    <t xml:space="preserve">Errachidia </t>
  </si>
  <si>
    <t>Tiznit</t>
  </si>
  <si>
    <t xml:space="preserve">Guelmim </t>
  </si>
  <si>
    <t>Oued Ed-dahab</t>
  </si>
  <si>
    <t>Enseignement supérieur public</t>
  </si>
  <si>
    <t>التعليم العالي العمومي</t>
  </si>
  <si>
    <t xml:space="preserve">             l'enseignement supérieur</t>
  </si>
  <si>
    <t xml:space="preserve"> Etudiants </t>
  </si>
  <si>
    <t xml:space="preserve">الطلبة </t>
  </si>
  <si>
    <t xml:space="preserve">      Dont :</t>
  </si>
  <si>
    <t xml:space="preserve">     منه :</t>
  </si>
  <si>
    <t xml:space="preserve">       الإناث </t>
  </si>
  <si>
    <t xml:space="preserve">       Etrangers</t>
  </si>
  <si>
    <t xml:space="preserve">       الأجانب</t>
  </si>
  <si>
    <t xml:space="preserve">   المسجلون بالمعاهد والمدارس العليا (2) </t>
  </si>
  <si>
    <t xml:space="preserve"> (1) Y compris les écoles rattachées aux universités.</t>
  </si>
  <si>
    <r>
      <t>(1)</t>
    </r>
    <r>
      <rPr>
        <sz val="10"/>
        <rFont val="Times New Roman"/>
        <family val="1"/>
      </rPr>
      <t xml:space="preserve"> يشمل المدارس التابعة للجامعات. </t>
    </r>
  </si>
  <si>
    <t xml:space="preserve"> (2) Non compris les écoles rattachées aux universités </t>
  </si>
  <si>
    <r>
      <t>(2)</t>
    </r>
    <r>
      <rPr>
        <sz val="10"/>
        <rFont val="Times New Roman"/>
        <family val="1"/>
      </rPr>
      <t xml:space="preserve"> لا يشمل المدارس التابعة للجامعات والمدارس ذات التكوين العسكري.</t>
    </r>
  </si>
  <si>
    <t xml:space="preserve">       et celles assurant une formation militaire.</t>
  </si>
  <si>
    <t xml:space="preserve">Enseignement supérieur public </t>
  </si>
  <si>
    <t xml:space="preserve"> التعليم العالي العمومي  </t>
  </si>
  <si>
    <t xml:space="preserve">             permanent dans les universités, les instituts </t>
  </si>
  <si>
    <t xml:space="preserve">             والمعاهد والمدارس العليا</t>
  </si>
  <si>
    <t xml:space="preserve">             et les écoles supérieures</t>
  </si>
  <si>
    <t xml:space="preserve">   Personnel enseignant</t>
  </si>
  <si>
    <t xml:space="preserve">     Féminin</t>
  </si>
  <si>
    <t xml:space="preserve">             par type d'établissement </t>
  </si>
  <si>
    <t xml:space="preserve">            حسب نوع المؤسسة </t>
  </si>
  <si>
    <r>
      <t xml:space="preserve">                 </t>
    </r>
    <r>
      <rPr>
        <b/>
        <sz val="14"/>
        <rFont val="Times New Roman"/>
        <family val="1"/>
      </rPr>
      <t>et par grade</t>
    </r>
  </si>
  <si>
    <t xml:space="preserve">            والدرجة</t>
  </si>
  <si>
    <t xml:space="preserve">منــــــــــه                                Dont </t>
  </si>
  <si>
    <t xml:space="preserve">  P.E.S</t>
  </si>
  <si>
    <t>FSJES</t>
  </si>
  <si>
    <t>FLSH</t>
  </si>
  <si>
    <t>FS</t>
  </si>
  <si>
    <t>FP</t>
  </si>
  <si>
    <t>FST</t>
  </si>
  <si>
    <t>FMPh</t>
  </si>
  <si>
    <t>FMD</t>
  </si>
  <si>
    <t>ESI</t>
  </si>
  <si>
    <t xml:space="preserve">ENCG </t>
  </si>
  <si>
    <t>FSE</t>
  </si>
  <si>
    <t>كلية علوم التربية</t>
  </si>
  <si>
    <t>EST</t>
  </si>
  <si>
    <t>ESRFT</t>
  </si>
  <si>
    <t>مدرسة الملك فهد العليا للترجمة</t>
  </si>
  <si>
    <t>ISS Santé</t>
  </si>
  <si>
    <t>المعهد العالي لعلوم الصحة</t>
  </si>
  <si>
    <t>IS Sport</t>
  </si>
  <si>
    <t>P.E.S.: Professeur de l'Enseignement Supérieur.</t>
  </si>
  <si>
    <t xml:space="preserve">(1) يشمل المدارس التابعة للجامعات. </t>
  </si>
  <si>
    <t xml:space="preserve"> (2) Non compris les écoles rattachées aux universités et celles assurant une formation militaire.</t>
  </si>
  <si>
    <t>(2) لا يشمل المدارس التابعة للجامعات والمدارس ذات التكوين العسكري.</t>
  </si>
  <si>
    <r>
      <t xml:space="preserve">             par université et par grade </t>
    </r>
    <r>
      <rPr>
        <sz val="10"/>
        <rFont val="Times New Roman"/>
        <family val="1"/>
      </rPr>
      <t>(1)</t>
    </r>
  </si>
  <si>
    <r>
      <t xml:space="preserve">             حسب الجامعة والدرجة </t>
    </r>
    <r>
      <rPr>
        <sz val="10"/>
        <rFont val="Times New Roman"/>
        <family val="1"/>
      </rPr>
      <t>(1)</t>
    </r>
    <r>
      <rPr>
        <b/>
        <sz val="14"/>
        <rFont val="Times New Roman"/>
        <family val="1"/>
      </rPr>
      <t xml:space="preserve"> </t>
    </r>
  </si>
  <si>
    <t xml:space="preserve">منــــــه             Dont        </t>
  </si>
  <si>
    <t xml:space="preserve"> أستاذ</t>
  </si>
  <si>
    <t>التعليم العالي</t>
  </si>
  <si>
    <t>P.E.S.</t>
  </si>
  <si>
    <t>Université Mohammed V Rabat</t>
  </si>
  <si>
    <t>جامعة محمد الخامس الرباط</t>
  </si>
  <si>
    <t>Université Hassan II Casablanca</t>
  </si>
  <si>
    <t xml:space="preserve">جامعة الحسن الثاني الدارالبيضاء </t>
  </si>
  <si>
    <t>Université Mohammed Ben Abdellah Fès</t>
  </si>
  <si>
    <t>Université Cadi Ayad Marrakech</t>
  </si>
  <si>
    <t>جامعة القاضي عياض مراكش</t>
  </si>
  <si>
    <t>Université Moulay Slimane Béni Mellal</t>
  </si>
  <si>
    <t xml:space="preserve">جامعة مولاي سليمان بني ملال </t>
  </si>
  <si>
    <t>جامعة محمد الأول وجدة</t>
  </si>
  <si>
    <t>Université Abdelmalek Essaâdi Tétouan</t>
  </si>
  <si>
    <t>جامعة عبد المالك السعدي تطوان</t>
  </si>
  <si>
    <t>Université Hassan I Settat</t>
  </si>
  <si>
    <t xml:space="preserve">جامعة الحسن الأول سطات </t>
  </si>
  <si>
    <t>(1) Y compris les écoles rattachées aux universités.</t>
  </si>
  <si>
    <r>
      <t>(1)</t>
    </r>
    <r>
      <rPr>
        <sz val="10"/>
        <rFont val="Times New Roman"/>
        <family val="1"/>
      </rPr>
      <t xml:space="preserve"> يشمل المدارس التابعة للجامعات.</t>
    </r>
  </si>
  <si>
    <r>
      <t xml:space="preserve">           حسب الشعب</t>
    </r>
    <r>
      <rPr>
        <b/>
        <sz val="16"/>
        <rFont val="Times New Roman"/>
        <family val="1"/>
      </rPr>
      <t xml:space="preserve"> </t>
    </r>
    <r>
      <rPr>
        <sz val="10"/>
        <rFont val="Times New Roman"/>
        <family val="1"/>
      </rPr>
      <t>(جميع الأسلاك) (1)</t>
    </r>
    <r>
      <rPr>
        <b/>
        <sz val="16"/>
        <rFont val="Times New Roman"/>
        <family val="1"/>
      </rPr>
      <t xml:space="preserve"> </t>
    </r>
  </si>
  <si>
    <t>Branches</t>
  </si>
  <si>
    <t>الشعب</t>
  </si>
  <si>
    <t xml:space="preserve"> Lettres et Sciences Humaines</t>
  </si>
  <si>
    <t>علوم الصحة</t>
  </si>
  <si>
    <t>Commerce et Gestion</t>
  </si>
  <si>
    <t>التجارة والتسيير</t>
  </si>
  <si>
    <t>Traduction</t>
  </si>
  <si>
    <t>الترجمة</t>
  </si>
  <si>
    <t xml:space="preserve">    الأجانب</t>
  </si>
  <si>
    <t xml:space="preserve">   Etrangers</t>
  </si>
  <si>
    <t xml:space="preserve"> Université Mohammed V Rabat</t>
  </si>
  <si>
    <t>جامعة محمد الخامس السويسي ـ الرباط</t>
  </si>
  <si>
    <t xml:space="preserve">    Economiques et Sociales Agdal /Rabat</t>
  </si>
  <si>
    <t xml:space="preserve">    Economiques et Sociales Souissi/Rabat </t>
  </si>
  <si>
    <t xml:space="preserve">    Economique et Sociales Salé </t>
  </si>
  <si>
    <t xml:space="preserve">   Faculté des Lettres et Sciences Humaines Rabat</t>
  </si>
  <si>
    <t xml:space="preserve">  كلية الآداب والعلوم الإنسانية الرباط</t>
  </si>
  <si>
    <t xml:space="preserve">  كلية العلوم</t>
  </si>
  <si>
    <t xml:space="preserve">   Faculté de Médecine et de Pharmacie </t>
  </si>
  <si>
    <t xml:space="preserve">  كلية الطب والصيدلة </t>
  </si>
  <si>
    <t xml:space="preserve">   Faculté de Médecine dentaire </t>
  </si>
  <si>
    <t xml:space="preserve">  كلية طب الأسنان </t>
  </si>
  <si>
    <t xml:space="preserve">   Ecole Mohammadia d'Ingénieurs </t>
  </si>
  <si>
    <t xml:space="preserve">  المدرسة المحمدية للمهندسين</t>
  </si>
  <si>
    <t xml:space="preserve">   Ecole Nationale Supérieure d'Informatique  </t>
  </si>
  <si>
    <t xml:space="preserve">  المدرسة الوطنية العليا للإعلاميات </t>
  </si>
  <si>
    <t xml:space="preserve">    et Analyse des Systèmes </t>
  </si>
  <si>
    <t xml:space="preserve">   وتحليل النظم</t>
  </si>
  <si>
    <t xml:space="preserve">   Faculté des Sciences de l'Education </t>
  </si>
  <si>
    <t xml:space="preserve">  كلية علوم التربية</t>
  </si>
  <si>
    <t xml:space="preserve">   Ecole Supérieure de Technologie Salé</t>
  </si>
  <si>
    <t xml:space="preserve">  المدرسة العليا للتكنولوجيا سلا</t>
  </si>
  <si>
    <t xml:space="preserve">   ENS Rabat</t>
  </si>
  <si>
    <t xml:space="preserve">  المدرسة العليا للأساتذة </t>
  </si>
  <si>
    <t xml:space="preserve"> Université Mohammed Ben Abdellah-Fès</t>
  </si>
  <si>
    <t>جامعة محمد بن عبد الله ـ فاس</t>
  </si>
  <si>
    <t xml:space="preserve">   Faculté Al-Chariaâ Fès</t>
  </si>
  <si>
    <t xml:space="preserve">  كلية الشريعة فاس </t>
  </si>
  <si>
    <t xml:space="preserve">  كلية الآداب والعلوم الإنسانية </t>
  </si>
  <si>
    <t xml:space="preserve">    Economiques et Sociales </t>
  </si>
  <si>
    <t xml:space="preserve">   Faculté des Sciences Dhar Mahraz</t>
  </si>
  <si>
    <t xml:space="preserve">   Faculté des Sciences et Techniques Saïss</t>
  </si>
  <si>
    <t xml:space="preserve">  كلية العلوم والتقنيات سايس</t>
  </si>
  <si>
    <t xml:space="preserve">   Ecole Supérieure de Technologie</t>
  </si>
  <si>
    <t xml:space="preserve">  المدرسة العليا للتكنولوجيا</t>
  </si>
  <si>
    <t xml:space="preserve">   Faculté Polydisciplinaire -Taza</t>
  </si>
  <si>
    <t xml:space="preserve">   Ecole Nationale de Commerce et de Gestion Fès  </t>
  </si>
  <si>
    <t xml:space="preserve">  المدرسة الوطنية للتجارة والتسيير فاس</t>
  </si>
  <si>
    <t xml:space="preserve">   Ecole Nationale des Sciences Appliquées Fès</t>
  </si>
  <si>
    <t xml:space="preserve">  المدرسة الوطنية للعلوم التطبيقية فاس</t>
  </si>
  <si>
    <t xml:space="preserve">   ENS Fès</t>
  </si>
  <si>
    <t>جامعة محمد الأول ـ وجدة</t>
  </si>
  <si>
    <t xml:space="preserve">   Faculté des Lettres et Sciences Humaines</t>
  </si>
  <si>
    <t xml:space="preserve">   Faculté des Sciences </t>
  </si>
  <si>
    <t xml:space="preserve">   Ecole Nationale des Sciences  Appliquées Oujda</t>
  </si>
  <si>
    <t xml:space="preserve">  المدرسة الوطنية للعلوم التطبيقية وجدة</t>
  </si>
  <si>
    <t xml:space="preserve">   Ecole Supérieure de Technologie </t>
  </si>
  <si>
    <t xml:space="preserve">   Faculté Polydisciplinaire Nador</t>
  </si>
  <si>
    <t xml:space="preserve"> Université Cadi Ayad-Marrakech</t>
  </si>
  <si>
    <t>جامعة القاضي عياض ـ مراكش</t>
  </si>
  <si>
    <t xml:space="preserve">   Faculté Al-Logha Al Arabia</t>
  </si>
  <si>
    <t xml:space="preserve">   Faculté des Lettres et Sciences Humaines </t>
  </si>
  <si>
    <t xml:space="preserve">   Faculté de Médecine et de Pharmacie</t>
  </si>
  <si>
    <t xml:space="preserve">   Faculté des Sciences et Techniques </t>
  </si>
  <si>
    <t xml:space="preserve">  كلية العلوم والتقنيات </t>
  </si>
  <si>
    <t xml:space="preserve">    Guéliz-Marrakech</t>
  </si>
  <si>
    <t xml:space="preserve">   كليزـ مراكش</t>
  </si>
  <si>
    <t xml:space="preserve">  كلية العلوم السملالية ـ مراكش</t>
  </si>
  <si>
    <t xml:space="preserve">  المدرسة العليا للتكنولوجيا آسفي</t>
  </si>
  <si>
    <t xml:space="preserve">  المدرسة الوطنية للعلوم التطبيقية</t>
  </si>
  <si>
    <t xml:space="preserve">  المدرسة الوطنية للعلوم التطبيقية آسفي</t>
  </si>
  <si>
    <t xml:space="preserve">  المدرسة الوطنية للتجارة </t>
  </si>
  <si>
    <t xml:space="preserve">    et de Gestion Marrakech</t>
  </si>
  <si>
    <t xml:space="preserve">   والتسيير مراكش</t>
  </si>
  <si>
    <t xml:space="preserve">  المدرسة العليا للتكنولوجيا الصويرة</t>
  </si>
  <si>
    <t xml:space="preserve">   ENS Marrakech</t>
  </si>
  <si>
    <t xml:space="preserve">  المدرسة العليا للأساتذة مراكش</t>
  </si>
  <si>
    <t>جامعة مولاي سليمان - بني ملال</t>
  </si>
  <si>
    <t xml:space="preserve">   Faculté Polydisciplinaire -Beni Mellal</t>
  </si>
  <si>
    <t xml:space="preserve">   Faculté Polydisciplinaire -Khouribga</t>
  </si>
  <si>
    <t xml:space="preserve">   Faculté des Sciences et Techniques Béni Mellal</t>
  </si>
  <si>
    <t xml:space="preserve">  كلية العلوم والتقنيات بني ملال </t>
  </si>
  <si>
    <t xml:space="preserve">  المدرسة العليا للتكنولوجيا بني ملال </t>
  </si>
  <si>
    <t xml:space="preserve">  المدرسة العليا للتكنولوجيا خنيفرة </t>
  </si>
  <si>
    <t xml:space="preserve">   ENSA  Khouribga</t>
  </si>
  <si>
    <t xml:space="preserve">جامعة ابن طفيل ـ القنيطرة </t>
  </si>
  <si>
    <t xml:space="preserve">  كلية العلوم </t>
  </si>
  <si>
    <t xml:space="preserve">  المدرسة الوطنية للعلوم التطبيقية القنيطرة</t>
  </si>
  <si>
    <t xml:space="preserve">  المدرسة العليا للتكنولوجيا </t>
  </si>
  <si>
    <t xml:space="preserve">   Ecole Nationale de Commerce et de Gestion Kénitra</t>
  </si>
  <si>
    <t xml:space="preserve">  المدرسة الوطنية للتجارة والتسييرالقنيطرة</t>
  </si>
  <si>
    <t xml:space="preserve"> Université Abdelmalek Essaâdi-Tétouan</t>
  </si>
  <si>
    <t xml:space="preserve">جامعة عبد المالك السعدي ـ تطوان </t>
  </si>
  <si>
    <t xml:space="preserve">   Faculté Ossoul Ad-dine Tétouan</t>
  </si>
  <si>
    <t xml:space="preserve">  كلية أصول الدين تطوان </t>
  </si>
  <si>
    <t xml:space="preserve">   Faculté des Sciences Juridiques </t>
  </si>
  <si>
    <t xml:space="preserve">    Economiques et  Sociales Tanger</t>
  </si>
  <si>
    <t xml:space="preserve">    Economiques et  Sociales Tétouan</t>
  </si>
  <si>
    <t xml:space="preserve">   Faculté des Sciences et Techniques Tanger</t>
  </si>
  <si>
    <t xml:space="preserve">  كلية العلوم والتقنيات طنجة</t>
  </si>
  <si>
    <t xml:space="preserve">   Ecole Nationale de Commerce et de Gestion Tanger</t>
  </si>
  <si>
    <t xml:space="preserve">   Ecole Supérieure du Roi Fahd de la </t>
  </si>
  <si>
    <t xml:space="preserve">  مدرسة الملك فهد العليا </t>
  </si>
  <si>
    <t xml:space="preserve">    Traduction Tanger</t>
  </si>
  <si>
    <t xml:space="preserve">   للترجمة طنجة</t>
  </si>
  <si>
    <t xml:space="preserve">   Ecole Nationale des Sciences  Appliquées  Tétouan</t>
  </si>
  <si>
    <t xml:space="preserve">  المدرسة الوطنية للعلوم التطبيقية تطوان</t>
  </si>
  <si>
    <t xml:space="preserve">   Ecole Nationale des Sciences  Appliquées  Tanger</t>
  </si>
  <si>
    <t xml:space="preserve">  المدرسة الوطنية للعلوم التطبيقية طنجة</t>
  </si>
  <si>
    <t xml:space="preserve">   Faculté de médecine et pharmacie Tanger</t>
  </si>
  <si>
    <t xml:space="preserve">   Faculté Polydisciplinaire -Larache</t>
  </si>
  <si>
    <t xml:space="preserve">   Faculté Polydisciplinaire -Ksar el kébir</t>
  </si>
  <si>
    <t xml:space="preserve">   Ecole Nationale des Sciences  Appliquées Al Hoceïma </t>
  </si>
  <si>
    <t xml:space="preserve">  المدرسة الوطنية للعلوم التطبيقية الحسيمة</t>
  </si>
  <si>
    <t xml:space="preserve">   Faculté.Sc.Technique Al Hoceïma</t>
  </si>
  <si>
    <t xml:space="preserve">  كلية العلوم والتقنيات الحسيمة</t>
  </si>
  <si>
    <t xml:space="preserve">   ENS Tétouan</t>
  </si>
  <si>
    <t xml:space="preserve">  المدرسة العليا للأساتذة تطوان</t>
  </si>
  <si>
    <t xml:space="preserve"> Université Moulay Ismail-Meknès</t>
  </si>
  <si>
    <t xml:space="preserve">جامعة المولاى إسماعيل ـ مكناس </t>
  </si>
  <si>
    <t xml:space="preserve">   Faculté Poly. Errachidia</t>
  </si>
  <si>
    <t xml:space="preserve">   Faculté des Sciences et Techniques Errachidia</t>
  </si>
  <si>
    <t xml:space="preserve">  كلية العلوم والتقنيات الرشيدية</t>
  </si>
  <si>
    <t xml:space="preserve">   Ecole Nationale Supérieure des Arts et Métiers</t>
  </si>
  <si>
    <t xml:space="preserve">   ENS Meknès</t>
  </si>
  <si>
    <t xml:space="preserve">  المدرسة العليا للأساتذة مكناس</t>
  </si>
  <si>
    <t xml:space="preserve"> Université Ibn Zohr-Agadir</t>
  </si>
  <si>
    <t xml:space="preserve">جامعة إبن زهر ـ أكادير </t>
  </si>
  <si>
    <t xml:space="preserve"> Université Chouaïb Eddoukali-El Jadida</t>
  </si>
  <si>
    <t xml:space="preserve">جامعة شعيب الدكالي ـ الجديدة </t>
  </si>
  <si>
    <t xml:space="preserve">   Ecole Nationale des Sciences Appliquées </t>
  </si>
  <si>
    <t xml:space="preserve">   Ecole Nationale de Commerce et de Gestion El Jadida</t>
  </si>
  <si>
    <t xml:space="preserve">  المدرسة الوطنية للتجارة والتسيير الجديدة</t>
  </si>
  <si>
    <t xml:space="preserve">   EST Sidi bennour</t>
  </si>
  <si>
    <t xml:space="preserve">  المدرسة العليا للتكنولوجيا - سيدي بنور</t>
  </si>
  <si>
    <t xml:space="preserve"> Université Hassan I Settat</t>
  </si>
  <si>
    <t xml:space="preserve">جامعة الحسن الأول ـ سطات </t>
  </si>
  <si>
    <t xml:space="preserve">  معهد علوم الرياضة سطات</t>
  </si>
  <si>
    <t xml:space="preserve">      المجموع</t>
  </si>
  <si>
    <t xml:space="preserve">  Ecole Hassania des Travaux Publics (Casa)</t>
  </si>
  <si>
    <t>المدرسة الحسنية للأشغال العمومية (البيضاء)</t>
  </si>
  <si>
    <t xml:space="preserve">  Ecole Nationale d'Agriculture (Meknès)</t>
  </si>
  <si>
    <t>المدرسة الوطنية للفلاحة (مكناس)</t>
  </si>
  <si>
    <t xml:space="preserve">  Ecole Nationale Forestière d'Ingénieurs (Salé)</t>
  </si>
  <si>
    <t>المدرسة الوطنية الغابوية للمهندسين (سلا)</t>
  </si>
  <si>
    <t>المدرسة الوطنية العليا للمعادن بالرباط</t>
  </si>
  <si>
    <t xml:space="preserve">  Institut National des Postes et </t>
  </si>
  <si>
    <t xml:space="preserve">المعهد الوطني للبريد والمواصلات </t>
  </si>
  <si>
    <t xml:space="preserve">   Télécommunications (Rabat)</t>
  </si>
  <si>
    <t xml:space="preserve">  Institut National de Statistique et</t>
  </si>
  <si>
    <t xml:space="preserve">   d'Economie Appliquée (Rabat)</t>
  </si>
  <si>
    <t xml:space="preserve">  التطبيقي (الرباط) </t>
  </si>
  <si>
    <t xml:space="preserve">  Institut Agronomique et Vétérinaire</t>
  </si>
  <si>
    <t xml:space="preserve">معهد الحسن الثاني للزراعة </t>
  </si>
  <si>
    <t xml:space="preserve">   Hassan II (Rabat)</t>
  </si>
  <si>
    <t xml:space="preserve"> والبيطرة (الرباط)</t>
  </si>
  <si>
    <t xml:space="preserve">  Ecole Nationale d'Architecture (Agadir)</t>
  </si>
  <si>
    <t>المدرسة الوطنية للهندسة المعمارية (أكادير)</t>
  </si>
  <si>
    <t xml:space="preserve">  Ecole Nationale d'Architecture (Marrakech)</t>
  </si>
  <si>
    <t>المدرسة الوطنية للهندسة المعمارية (مراكش)</t>
  </si>
  <si>
    <t xml:space="preserve">  Ecole Nationale d'Architecture (Tétouan)</t>
  </si>
  <si>
    <t>المدرسة الوطنية للهندسة المعمارية (تطوان)</t>
  </si>
  <si>
    <t xml:space="preserve">  Ecole Nationale d'Architecture (Fès)</t>
  </si>
  <si>
    <t>المدرسة الوطنية للهندسة المعمارية (فاس)</t>
  </si>
  <si>
    <t xml:space="preserve">  Ecole Nationale d'Architecture (Rabat)</t>
  </si>
  <si>
    <t>المدرسة الوطنية للهندسة المعمارية (الرباط)</t>
  </si>
  <si>
    <t xml:space="preserve">  Institut Supérieur des Etudes Maritimes (Casa)</t>
  </si>
  <si>
    <t>المعهد العالي للدراسات البحرية (الدار البيضاء)</t>
  </si>
  <si>
    <t xml:space="preserve">  Institut.sup des Profes.infir.et des Techn de Santé</t>
  </si>
  <si>
    <t xml:space="preserve">  Ecole Supérieure des Industries </t>
  </si>
  <si>
    <t xml:space="preserve">المدرسة العليا لصناعات </t>
  </si>
  <si>
    <t xml:space="preserve">   du Textile et de l'Habillement</t>
  </si>
  <si>
    <t xml:space="preserve">  Ecole des Sciences de l'Information (Rabat)   </t>
  </si>
  <si>
    <t>مدرسة علوم الإعلام (الرباط)</t>
  </si>
  <si>
    <t xml:space="preserve">  Institut Supérieur de l'Information </t>
  </si>
  <si>
    <t xml:space="preserve">المعهد العالي للإعلام </t>
  </si>
  <si>
    <t xml:space="preserve">   et de la Communication (Rabat)</t>
  </si>
  <si>
    <t xml:space="preserve"> والاتصال (الرباط)</t>
  </si>
  <si>
    <t xml:space="preserve">  Ecole Nationale Supérieur d'Administration (Rabat)    </t>
  </si>
  <si>
    <t>المدرسة الوطنية العليا للإدارة (الرباط)</t>
  </si>
  <si>
    <t xml:space="preserve">  Institut Supérieur de la Magistrature (Rabat)</t>
  </si>
  <si>
    <t>المعهد العالي للقضاء(الرباط)</t>
  </si>
  <si>
    <t xml:space="preserve">  Institut Supérieur de Commerce et d'Administration </t>
  </si>
  <si>
    <t xml:space="preserve">المعهد العالي للتجارة وإدارة </t>
  </si>
  <si>
    <t xml:space="preserve">    des Entreprises (Casa)</t>
  </si>
  <si>
    <t xml:space="preserve">   المقاولات(الدار البيضاء)</t>
  </si>
  <si>
    <t xml:space="preserve">    des Entreprises (Rabat)</t>
  </si>
  <si>
    <t xml:space="preserve">   المقاولات(الرباط)</t>
  </si>
  <si>
    <t xml:space="preserve">  Institut Supérieur International de Tourisme (Tanger) </t>
  </si>
  <si>
    <t>المعهد العالي الدولي للسياحة (طنجة)</t>
  </si>
  <si>
    <t xml:space="preserve">  Institut Royal de Formation des Cadres de</t>
  </si>
  <si>
    <t xml:space="preserve">المعهد الملكي لتكوين أطر الشبيبة </t>
  </si>
  <si>
    <t xml:space="preserve">  Institut National d'Aménagement </t>
  </si>
  <si>
    <t xml:space="preserve">المعهد الوطني للتهيئة </t>
  </si>
  <si>
    <t xml:space="preserve">    et d'Urbanisme (Rabat)</t>
  </si>
  <si>
    <t xml:space="preserve"> والتعمير (الرباط)</t>
  </si>
  <si>
    <t xml:space="preserve">  Dar Al Hadith El-Hassania (Rabat)</t>
  </si>
  <si>
    <t xml:space="preserve">  Institut National de l'Action Sociale (Tanger)</t>
  </si>
  <si>
    <t xml:space="preserve">  Institut National des Sciences</t>
  </si>
  <si>
    <t xml:space="preserve">المعهد الوطني لعلوم </t>
  </si>
  <si>
    <t xml:space="preserve">   d'Archéologie et du Patrimoine</t>
  </si>
  <si>
    <t xml:space="preserve">  Institut Supérieur d'Art Dramatique </t>
  </si>
  <si>
    <t xml:space="preserve">المعهد العالي للفن المسرحي </t>
  </si>
  <si>
    <t xml:space="preserve">   et d'Animation Culturelle</t>
  </si>
  <si>
    <t xml:space="preserve"> والتنشيط الثقافي</t>
  </si>
  <si>
    <t xml:space="preserve">  Institut National des Beaux Arts (Tétouan)</t>
  </si>
  <si>
    <t>المعهد الوطني للفنون الجميلة (تطوان)</t>
  </si>
  <si>
    <t xml:space="preserve">  Ecole Nationale de la Santé Publique</t>
  </si>
  <si>
    <t>المدرسة الوطنية للصحة العمومية</t>
  </si>
  <si>
    <t xml:space="preserve">  Instiut Sup.des Métires de l'Audio Visuel et du Cinéma</t>
  </si>
  <si>
    <t>المعهد العالي لمهن السمعي البصري والسينما</t>
  </si>
  <si>
    <t xml:space="preserve">  IM6FIMM Rabat</t>
  </si>
  <si>
    <t>معهد محمد السادس لتكوين الأئمة والمرشدين والمرشدات الرباط</t>
  </si>
  <si>
    <t>جامع القرويين فاس</t>
  </si>
  <si>
    <t xml:space="preserve"> (1) Non compris les écoles rattachées aux universités et celles assurant une formation militaire.</t>
  </si>
  <si>
    <t>(1) لا يشمل المدارس التابعة للجامعات والمدارس ذات التكوين العسكري.</t>
  </si>
  <si>
    <t xml:space="preserve"> التعليم العالي العمومي</t>
  </si>
  <si>
    <r>
      <t xml:space="preserve">            les cités universitaires </t>
    </r>
    <r>
      <rPr>
        <sz val="10"/>
        <rFont val="Times New Roman"/>
        <family val="1"/>
      </rPr>
      <t>(1)</t>
    </r>
  </si>
  <si>
    <t xml:space="preserve"> Total</t>
  </si>
  <si>
    <t xml:space="preserve"> Marocains</t>
  </si>
  <si>
    <t>المغاربة</t>
  </si>
  <si>
    <t xml:space="preserve"> Etrangers</t>
  </si>
  <si>
    <t>الأجانب</t>
  </si>
  <si>
    <t xml:space="preserve">           les cités universitaires par cité universitaire</t>
  </si>
  <si>
    <t xml:space="preserve">             حسب الحي الجامعي</t>
  </si>
  <si>
    <t xml:space="preserve">      Etrangers</t>
  </si>
  <si>
    <t>Cité Universitaire de l'Agdal Rabat</t>
  </si>
  <si>
    <t>الحي الجامعي أكدال  الرباط</t>
  </si>
  <si>
    <t>Cité Universitaire Souissi I Rabat</t>
  </si>
  <si>
    <t>Cité Universitaire Souissi II Rabat</t>
  </si>
  <si>
    <t>Cité  Universitaire Moulay Ismaïl Rabat</t>
  </si>
  <si>
    <t>الحي الجامعي مولاي إسماعيل الرباط</t>
  </si>
  <si>
    <t>Cité Universitaire Casablanca</t>
  </si>
  <si>
    <t>الحي الجامعي  الدارالبيضاء</t>
  </si>
  <si>
    <t>Cité Universitaire Dhar El Mahraz  Fès</t>
  </si>
  <si>
    <t>الحي الجامعي ظهر المهراز فاس</t>
  </si>
  <si>
    <t>Cité Universitaire Saïs I Fès</t>
  </si>
  <si>
    <t>الحي الجامعي سايس  1 فاس</t>
  </si>
  <si>
    <t>Cité Universitaire Saïs II Fès</t>
  </si>
  <si>
    <t>الحي الجامعي سايس  2 فاس</t>
  </si>
  <si>
    <t>Cité Universitaire Saïs III Fès</t>
  </si>
  <si>
    <t>الحي الجامعي سايس  3 فاس</t>
  </si>
  <si>
    <t>Cité Universitaire Marrakech</t>
  </si>
  <si>
    <t>الحي الجامعي  مراكش</t>
  </si>
  <si>
    <t>Cité Universitaire Beni Mellal</t>
  </si>
  <si>
    <t>الحي الجامعي  بني ملال</t>
  </si>
  <si>
    <t>Cité Universitaire Oujda</t>
  </si>
  <si>
    <t>الحي الجامعي  وجدة</t>
  </si>
  <si>
    <t>Cité Universitaire Kénitra</t>
  </si>
  <si>
    <t>الحي الجامعي  القنيطرة</t>
  </si>
  <si>
    <t>Cité Universitaire Meknès</t>
  </si>
  <si>
    <t>الحي الجامعي  مكناس</t>
  </si>
  <si>
    <t>Cité Universitaire Tétouan</t>
  </si>
  <si>
    <t>الحي الجامعي  تطوان</t>
  </si>
  <si>
    <t>Cité Universitaire Tanger</t>
  </si>
  <si>
    <t>الحي الجامعي  طنجة</t>
  </si>
  <si>
    <t>Cité Universitaire Settat</t>
  </si>
  <si>
    <t>الحي الجامعي  سطات</t>
  </si>
  <si>
    <t>Cité Universitaire Errachidia</t>
  </si>
  <si>
    <t>الحي الجامعي  الرشيدية</t>
  </si>
  <si>
    <t>Cité Universitaire El Jadida</t>
  </si>
  <si>
    <t>الحي الجامعي  الجديدة</t>
  </si>
  <si>
    <t>Cité Universitaire Nador</t>
  </si>
  <si>
    <t>الحي الجامعي  الناضور</t>
  </si>
  <si>
    <t>Cité Universitaire Safi (nouvelle)</t>
  </si>
  <si>
    <t>الحي الجامعي  آسفي</t>
  </si>
  <si>
    <t>Internat EMI Rabat</t>
  </si>
  <si>
    <t>داخلية المدرسة المحمدية للمهندسين  الرباط</t>
  </si>
  <si>
    <t>داخلية كلية علوم التربية  الرباط</t>
  </si>
  <si>
    <t>Internat ENSIAS Rabat</t>
  </si>
  <si>
    <t>داخلية المدرسة الوطنية العليا للمعلوميات وتحليل النظم الرباط</t>
  </si>
  <si>
    <t>Internat ENSEM Casablanca</t>
  </si>
  <si>
    <t>داخلية المدرسة العليا للكهرباء والميكانيك  الدارالبيضاء</t>
  </si>
  <si>
    <t>Internat EST  Casablanca</t>
  </si>
  <si>
    <t>داخلية المدرسة العليا للتكنولوجيا  الدار البيضاء</t>
  </si>
  <si>
    <t>Internat EST Fès</t>
  </si>
  <si>
    <t>داخلية المدرسة العليا للتكنولوجيا  فاس</t>
  </si>
  <si>
    <t>Internat EST Oujda</t>
  </si>
  <si>
    <t>داخلية المدرسة العليا للتكنولوجيا  وجدة</t>
  </si>
  <si>
    <t>Internat ENSA Al Hoceïma</t>
  </si>
  <si>
    <t>داخلية المدرسة الوطنية للعلوم التطبيقية الحسيمة</t>
  </si>
  <si>
    <t>(1) Y compris les internats des Instituts et des Ecoles.</t>
  </si>
  <si>
    <t xml:space="preserve">             universitaires par domaine d'étude </t>
  </si>
  <si>
    <t xml:space="preserve">           الجامعية حسب الميدان التعليمي  </t>
  </si>
  <si>
    <t>السلك العادي</t>
  </si>
  <si>
    <t>Sciences  Juridiques, Economiques et Sociales</t>
  </si>
  <si>
    <t>العلوم القانونية والاقتصادية والاجتماعية</t>
  </si>
  <si>
    <t>Sciences et Téchniques</t>
  </si>
  <si>
    <t>العلوم والتقنيات</t>
  </si>
  <si>
    <t>Médecine Dentaire</t>
  </si>
  <si>
    <t>طب الأسنان</t>
  </si>
  <si>
    <t>Sciences de l'Ingénieur</t>
  </si>
  <si>
    <t>علوم المهندس</t>
  </si>
  <si>
    <t>Master et Doctorat</t>
  </si>
  <si>
    <r>
      <t xml:space="preserve">             écoles supérieures </t>
    </r>
    <r>
      <rPr>
        <sz val="10"/>
        <rFont val="Times New Roman"/>
        <family val="1"/>
      </rPr>
      <t>(1)</t>
    </r>
  </si>
  <si>
    <t>AIAC Casablanca</t>
  </si>
  <si>
    <t xml:space="preserve">أكاديمية محمد السادس الدولية للطيران المدني الدار البيضاء </t>
  </si>
  <si>
    <t>ESI Rabat</t>
  </si>
  <si>
    <t>مدرسة علوم المعلومات الرباط</t>
  </si>
  <si>
    <t>EHTP Casablanca</t>
  </si>
  <si>
    <t xml:space="preserve">المدرسة الحسنية للأشغال العمومية الدار البيضاء </t>
  </si>
  <si>
    <t>ENAg Meknès</t>
  </si>
  <si>
    <t>المدرسة الوطنية للفلاحة ـ مكناس</t>
  </si>
  <si>
    <t>ENA Agadir</t>
  </si>
  <si>
    <t>المدرسة الوطنية للهندسة المعمارية أكادير</t>
  </si>
  <si>
    <t>ENA Fès</t>
  </si>
  <si>
    <t>المدرسة الوطنية للهندسة المعمارية فاس</t>
  </si>
  <si>
    <t>ENA Rabat</t>
  </si>
  <si>
    <t>المدرسة الوطنية للهندسة المعمارية الرباط</t>
  </si>
  <si>
    <t>ENA Marrakech</t>
  </si>
  <si>
    <t>المدرسة الوطنية للهندسة المعمارية مراكش</t>
  </si>
  <si>
    <t>ENA Tétouan</t>
  </si>
  <si>
    <t>المدرسة الوطنية للهندسة المعمارية تطوان</t>
  </si>
  <si>
    <t>ENFI Salé</t>
  </si>
  <si>
    <t>المدرسة الوطنية الغابوية للمهندسين سلا</t>
  </si>
  <si>
    <t>ENSM Rabat</t>
  </si>
  <si>
    <t>المدرسة الوطنية العليا للمعادن الرباط</t>
  </si>
  <si>
    <t>ERA Marrakech</t>
  </si>
  <si>
    <t xml:space="preserve">المدرسة الملكية الجوية مراكش </t>
  </si>
  <si>
    <t>ERN Casablanca</t>
  </si>
  <si>
    <t>المدرسة الملكية البحرية الدارالبيضاء</t>
  </si>
  <si>
    <t>ESITH Casablanca</t>
  </si>
  <si>
    <t>المعهد العالي لصناعات النسيج والألبسة الدارالبيضاء</t>
  </si>
  <si>
    <t>IAV HII Rabat</t>
  </si>
  <si>
    <t>معهد الحسن الثاني للزراعة والبيطرة الرباط</t>
  </si>
  <si>
    <t>INPT Rabat</t>
  </si>
  <si>
    <t>INSEA Rabat</t>
  </si>
  <si>
    <t>المعهد الوطني للإحصاء والاقتصاد التطبيقي الرباط</t>
  </si>
  <si>
    <t>ISEM Casablanca</t>
  </si>
  <si>
    <t xml:space="preserve">المعهد العالي للدراسات البحرية الدارالبيضاء </t>
  </si>
  <si>
    <t>ISMAC Rabat</t>
  </si>
  <si>
    <t>المعهد العالي لمهن السمعي البصري و السينما الرباط</t>
  </si>
  <si>
    <t>ISPM Agadir</t>
  </si>
  <si>
    <t>المعهد العالي للصيد  البحري أكادير</t>
  </si>
  <si>
    <t xml:space="preserve">ISPITS </t>
  </si>
  <si>
    <t xml:space="preserve">المعهد العالي للمهن التمريضية و تقنيات الصحة </t>
  </si>
  <si>
    <t>AAT Casablanca</t>
  </si>
  <si>
    <t>أكاديمية الفنون التقليدية الدارالبيضاء</t>
  </si>
  <si>
    <t>ENSP Rabat</t>
  </si>
  <si>
    <t>المدرسة الوطنية للصحة العمومية الرباط</t>
  </si>
  <si>
    <t>ENSA Rabat</t>
  </si>
  <si>
    <t>المدرسة الوطنية العليا للإدارة الرباط</t>
  </si>
  <si>
    <t>EDHH Rabat</t>
  </si>
  <si>
    <t>مؤسسة دار الحديث الحسنية الرباط</t>
  </si>
  <si>
    <t>IM6FIMM Rabat</t>
  </si>
  <si>
    <t>INAU Rabat</t>
  </si>
  <si>
    <t>المعهد الوطني للتهيئة والتعمير الرباط</t>
  </si>
  <si>
    <t>INBA Tétouan</t>
  </si>
  <si>
    <t>المعهد الوطني للفنون الجميلة تطوان</t>
  </si>
  <si>
    <t>INSAP Rabat</t>
  </si>
  <si>
    <t>IRFCJS Salé</t>
  </si>
  <si>
    <t>المعهد الملكي لتكوين أطر الشبيبة والرياضة سلا</t>
  </si>
  <si>
    <t>ISADAC Rabat</t>
  </si>
  <si>
    <t>المعهد العالي للفن المسرحي والتنشيط الثقافي الرباط</t>
  </si>
  <si>
    <t>ISCAE Casablanca</t>
  </si>
  <si>
    <t>المعهد العالي للتجارة وإدارة المقاولات الدارالبيضاء</t>
  </si>
  <si>
    <t>ISCAE Rabat</t>
  </si>
  <si>
    <t>المعهد العالي للتجارة وإدارة المقاولات الرباط</t>
  </si>
  <si>
    <t>ISIC Rabat</t>
  </si>
  <si>
    <t>المعهد العالي للإعلام والاتصال الرباط</t>
  </si>
  <si>
    <t>ISIT Tanger</t>
  </si>
  <si>
    <t>المعهد العالي الدولي للسياحة طنجة</t>
  </si>
  <si>
    <t>ISM Rabat</t>
  </si>
  <si>
    <t>المعهد العالي للقضاء الرباط</t>
  </si>
  <si>
    <t>(1) Non compris les écoles rattachées aux universités et celles assurant une formation militaire.</t>
  </si>
  <si>
    <t>Enseignement supérieur privé</t>
  </si>
  <si>
    <t>التعليم العالي الخصوصي</t>
  </si>
  <si>
    <t>الجدد</t>
  </si>
  <si>
    <t>في طور التكوين</t>
  </si>
  <si>
    <t>Universités privées</t>
  </si>
  <si>
    <t>الجامعات الخاصة</t>
  </si>
  <si>
    <t>Université AL Akhawayn</t>
  </si>
  <si>
    <t>جامعة الأخوين</t>
  </si>
  <si>
    <t>Formation pédagogique</t>
  </si>
  <si>
    <t>التكوين التربوي</t>
  </si>
  <si>
    <t>مزدوج</t>
  </si>
  <si>
    <t>الأمازيغية</t>
  </si>
  <si>
    <t>Bilingue</t>
  </si>
  <si>
    <t>Amazigh</t>
  </si>
  <si>
    <t xml:space="preserve">Tanger - Tétouan- Al Hoceima </t>
  </si>
  <si>
    <t>طنجة - تطوان- الحسيمة</t>
  </si>
  <si>
    <t>Oriental</t>
  </si>
  <si>
    <t>Fès- Meknès</t>
  </si>
  <si>
    <t>فاس- مكناس</t>
  </si>
  <si>
    <t>Rabat - Salé - Kénitra</t>
  </si>
  <si>
    <t>الرباط - سـلا -القنيطرة</t>
  </si>
  <si>
    <t>Béni Mellal- Khénifra</t>
  </si>
  <si>
    <t>بني ملال-خنيفرة</t>
  </si>
  <si>
    <t>الدار البيضاء-سطات</t>
  </si>
  <si>
    <t>Sous - Massa</t>
  </si>
  <si>
    <t>سوس- ماسة</t>
  </si>
  <si>
    <t>Guelmim- Oued Noun</t>
  </si>
  <si>
    <t>كلميم- واد نون</t>
  </si>
  <si>
    <t>العيون- الساقية الحمراء</t>
  </si>
  <si>
    <t>الداخلة- وادي الذهب</t>
  </si>
  <si>
    <t xml:space="preserve">             collégial et qualifiant selon la discipline </t>
  </si>
  <si>
    <t>Langue Arabe</t>
  </si>
  <si>
    <t>Langue Française</t>
  </si>
  <si>
    <t>اللغة الفرنسية</t>
  </si>
  <si>
    <t>Langue Anglaise</t>
  </si>
  <si>
    <t>اللغة الإنجليزية</t>
  </si>
  <si>
    <t>Education Islamique</t>
  </si>
  <si>
    <t>Histoire Géographie</t>
  </si>
  <si>
    <t>Mathèmatiques</t>
  </si>
  <si>
    <t>الرياضيات</t>
  </si>
  <si>
    <t>Sciences de la vie et de la terre</t>
  </si>
  <si>
    <t>Physique Chimie</t>
  </si>
  <si>
    <t>Informatique</t>
  </si>
  <si>
    <t>المعلوميات</t>
  </si>
  <si>
    <t>Philosophie</t>
  </si>
  <si>
    <t>الفلسفة</t>
  </si>
  <si>
    <t>Education Physique</t>
  </si>
  <si>
    <t>1ére année</t>
  </si>
  <si>
    <t>Filles</t>
  </si>
  <si>
    <t>Centres d'agrégation</t>
  </si>
  <si>
    <t>مراكز التبريز</t>
  </si>
  <si>
    <t>Casablanca-Settat</t>
  </si>
  <si>
    <t>ENSET: Ecole Normale Supérieure de l'Enseignement Technique.</t>
  </si>
  <si>
    <t>Formation professionnelle</t>
  </si>
  <si>
    <t>التكوين المهني</t>
  </si>
  <si>
    <t>Catégorie de formateurs</t>
  </si>
  <si>
    <t>فئة المكونين</t>
  </si>
  <si>
    <t>Permanents</t>
  </si>
  <si>
    <t>المداومون</t>
  </si>
  <si>
    <t>Vacataires</t>
  </si>
  <si>
    <t>المؤقتون</t>
  </si>
  <si>
    <t xml:space="preserve">             professionnelle : Public et privé</t>
  </si>
  <si>
    <t xml:space="preserve">            المهني : عمومي وخصوصي</t>
  </si>
  <si>
    <t>Formation résidentielle et altérnée</t>
  </si>
  <si>
    <t>التكوين داخل المؤسسات وبالتمرس المهني</t>
  </si>
  <si>
    <t>Formation par apprentissage</t>
  </si>
  <si>
    <t>التدرج  المهني</t>
  </si>
  <si>
    <t xml:space="preserve">             (Département de la Formation Professionnelle)</t>
  </si>
  <si>
    <t xml:space="preserve">            ( قطاع التكوين المهني)</t>
  </si>
  <si>
    <t xml:space="preserve">  Total</t>
  </si>
  <si>
    <t xml:space="preserve"> Niveau de formation</t>
  </si>
  <si>
    <t>مستوى التكوين</t>
  </si>
  <si>
    <t xml:space="preserve">    Spécialisation</t>
  </si>
  <si>
    <t xml:space="preserve">   التخصص</t>
  </si>
  <si>
    <t xml:space="preserve">    Qualification</t>
  </si>
  <si>
    <t xml:space="preserve">   التأهيل</t>
  </si>
  <si>
    <t xml:space="preserve">    Technicien</t>
  </si>
  <si>
    <t xml:space="preserve">   التقني</t>
  </si>
  <si>
    <t xml:space="preserve">    Technicien spécialisé</t>
  </si>
  <si>
    <t xml:space="preserve">   التقني المتخصص</t>
  </si>
  <si>
    <t xml:space="preserve"> المجموع</t>
  </si>
  <si>
    <t>Type de formation</t>
  </si>
  <si>
    <t>نوع التكوين</t>
  </si>
  <si>
    <t xml:space="preserve"> Spécialisation</t>
  </si>
  <si>
    <t xml:space="preserve"> Stagiaires</t>
  </si>
  <si>
    <t xml:space="preserve"> المتدربين               </t>
  </si>
  <si>
    <t xml:space="preserve"> Lauréats</t>
  </si>
  <si>
    <t xml:space="preserve"> الخريجين          </t>
  </si>
  <si>
    <t xml:space="preserve"> Qualification</t>
  </si>
  <si>
    <t>التأهيل</t>
  </si>
  <si>
    <t xml:space="preserve"> Technicien</t>
  </si>
  <si>
    <t>التقني</t>
  </si>
  <si>
    <t xml:space="preserve"> Technicien spécialisé</t>
  </si>
  <si>
    <t>التقني المتخصص</t>
  </si>
  <si>
    <t>Toutes formations</t>
  </si>
  <si>
    <t>مجموع التخصصات</t>
  </si>
  <si>
    <t xml:space="preserve">             (Département de la Formation Professionnelle).</t>
  </si>
  <si>
    <t xml:space="preserve">            ( قطاع التكوين المهني).</t>
  </si>
  <si>
    <t xml:space="preserve">             التقني المتخصص</t>
  </si>
  <si>
    <t xml:space="preserve">             التقني</t>
  </si>
  <si>
    <t xml:space="preserve">             التأهيل</t>
  </si>
  <si>
    <t xml:space="preserve">   التخصص    </t>
  </si>
  <si>
    <t xml:space="preserve">   Technicien</t>
  </si>
  <si>
    <t xml:space="preserve">   Qualification</t>
  </si>
  <si>
    <t xml:space="preserve">   Spécialisation</t>
  </si>
  <si>
    <t>الخاص</t>
  </si>
  <si>
    <t>Privé</t>
  </si>
  <si>
    <t xml:space="preserve"> درعة- تافيلالت</t>
  </si>
  <si>
    <t xml:space="preserve">الداخلة-وادي الذهب </t>
  </si>
  <si>
    <t xml:space="preserve">فاس-مكناس </t>
  </si>
  <si>
    <t>كلميم ـ واد نون</t>
  </si>
  <si>
    <t>مراكش ـ آسفي</t>
  </si>
  <si>
    <t>الرباط ـ سلا ـ القنيطرة</t>
  </si>
  <si>
    <t>Souss - Massa</t>
  </si>
  <si>
    <t xml:space="preserve">سوس ـ ماسة </t>
  </si>
  <si>
    <t>تقني متخصص</t>
  </si>
  <si>
    <t>تقني</t>
  </si>
  <si>
    <t xml:space="preserve">  التأهيل</t>
  </si>
  <si>
    <t xml:space="preserve">  التخصص</t>
  </si>
  <si>
    <t>cation</t>
  </si>
  <si>
    <t>sation</t>
  </si>
  <si>
    <t xml:space="preserve">      </t>
  </si>
  <si>
    <t xml:space="preserve">                  مـجـمــوع المـسـتـويـات                  </t>
  </si>
  <si>
    <t xml:space="preserve">تقني          </t>
  </si>
  <si>
    <t xml:space="preserve">  التأهيل        </t>
  </si>
  <si>
    <t xml:space="preserve">  التخصص        </t>
  </si>
  <si>
    <t xml:space="preserve">                           Technicien</t>
  </si>
  <si>
    <t xml:space="preserve">        Qualification</t>
  </si>
  <si>
    <t xml:space="preserve">       Spécialisation</t>
  </si>
  <si>
    <t>des niveaux</t>
  </si>
  <si>
    <t xml:space="preserve"> spécialisé</t>
  </si>
  <si>
    <t xml:space="preserve">السنة الأولى   </t>
  </si>
  <si>
    <t>Département formateur</t>
  </si>
  <si>
    <t>الهيئة المكونة</t>
  </si>
  <si>
    <t>OFPPT</t>
  </si>
  <si>
    <t>مكتب التكوين المهني وإنعاش الشغل</t>
  </si>
  <si>
    <t>Chambres de commerce et de l'industrie</t>
  </si>
  <si>
    <t>التعمير</t>
  </si>
  <si>
    <t>Pêche Maritime</t>
  </si>
  <si>
    <t>الصيد البحري</t>
  </si>
  <si>
    <t>OFPPT : Office de la Formation Professionnalle de la Promotion du Travail.</t>
  </si>
  <si>
    <t>Secteur de formation</t>
  </si>
  <si>
    <t xml:space="preserve">        Technicien</t>
  </si>
  <si>
    <t xml:space="preserve">       Qualifi-</t>
  </si>
  <si>
    <t xml:space="preserve">        Spéciali- </t>
  </si>
  <si>
    <t>قطاع التكوين</t>
  </si>
  <si>
    <t>Aéronautique</t>
  </si>
  <si>
    <t>صناعة الطيران</t>
  </si>
  <si>
    <t>Agriculture</t>
  </si>
  <si>
    <t xml:space="preserve">الفلاحة </t>
  </si>
  <si>
    <t>Artisanat</t>
  </si>
  <si>
    <t xml:space="preserve">الصناعة التقليدية </t>
  </si>
  <si>
    <t>الخدمات المنزلية</t>
  </si>
  <si>
    <t>البناء والأشغال العمومية</t>
  </si>
  <si>
    <t>الكمياء والشبه كمياء</t>
  </si>
  <si>
    <t>الصناعة الغدائية</t>
  </si>
  <si>
    <t>النقل واللوجستيك</t>
  </si>
  <si>
    <t xml:space="preserve">   FEG Béni Mellal</t>
  </si>
  <si>
    <t xml:space="preserve">   ENSA Béni Mellal</t>
  </si>
  <si>
    <t xml:space="preserve">   ENCG Béni Mellal</t>
  </si>
  <si>
    <t xml:space="preserve">   EST Fquih Ben Salah</t>
  </si>
  <si>
    <t xml:space="preserve">   ESEF Béni Mellal</t>
  </si>
  <si>
    <t xml:space="preserve">  المدرسة الوطنية للتجارة والتسيير بني ملال</t>
  </si>
  <si>
    <t xml:space="preserve">  المدرسة العليا للتكنولوجيا الفقيه بن صالح</t>
  </si>
  <si>
    <t xml:space="preserve">  المدرسة الوطنية للعلوم التطبيقية- خريبكة</t>
  </si>
  <si>
    <t xml:space="preserve">  المدرسة الوطنية للعلوم التطبيقية- بني ملال</t>
  </si>
  <si>
    <t xml:space="preserve">   FP Sidi Bennour</t>
  </si>
  <si>
    <t xml:space="preserve">   ESEF El Jadida</t>
  </si>
  <si>
    <t xml:space="preserve">   ENSC Kénitra</t>
  </si>
  <si>
    <t>معاهد البحث العلمي</t>
  </si>
  <si>
    <t>Internat FSE Rabat</t>
  </si>
  <si>
    <t xml:space="preserve">  JAQ Fès</t>
  </si>
  <si>
    <t>Ecole des sciences Islamiques</t>
  </si>
  <si>
    <t>الآداب و العلوم الإنسانية - خيار إسبانية</t>
  </si>
  <si>
    <t>Enseignement Originel</t>
  </si>
  <si>
    <t xml:space="preserve">    Sciences de la Vie et de la Terre - Option Anglais</t>
  </si>
  <si>
    <t>علوم الحياة والأرض - خيار إنجليزية</t>
  </si>
  <si>
    <t xml:space="preserve">    Lettres - Option Anglais</t>
  </si>
  <si>
    <t>آداب - خيار إنجليزية</t>
  </si>
  <si>
    <t>العلوم الإنسانية  - خيار فرنسية</t>
  </si>
  <si>
    <t xml:space="preserve">    Sciences Humaines - Option Français</t>
  </si>
  <si>
    <t>فكيك</t>
  </si>
  <si>
    <t>إفران</t>
  </si>
  <si>
    <t>المعاهد ذات التدبير المفوض</t>
  </si>
  <si>
    <t>Gestion deleguée</t>
  </si>
  <si>
    <t>Transport et Logistique</t>
  </si>
  <si>
    <t xml:space="preserve">   ESEF Kénitra</t>
  </si>
  <si>
    <t xml:space="preserve">  المدرسة الوطنية العليا للكيمياء</t>
  </si>
  <si>
    <t xml:space="preserve">    Inscrits aux établissements pédagogiques*</t>
  </si>
  <si>
    <t xml:space="preserve">   المسجلون بالمؤسسات التربوية*</t>
  </si>
  <si>
    <t xml:space="preserve">  Inscrits aux instituts et écoles supérieures (2)</t>
  </si>
  <si>
    <t>* il s'agit des étudiants des établissements suivants: CENTRE DE FORMATION DES</t>
  </si>
  <si>
    <t xml:space="preserve">   DE L'ÉDUCATION, CENTRE REGIONAL DES MÉTIERS D'EDUCATION ET DE FORMATION</t>
  </si>
  <si>
    <t xml:space="preserve">   INSPECTEURS DE L'ENSEIGNEMENT, CENTRE D'ORIENTATION ET DE PLANIFICATION</t>
  </si>
  <si>
    <t xml:space="preserve">  : يشمل طلاب من المؤسسات التالية*</t>
  </si>
  <si>
    <t>مركز تكوين مفتشي التعليم، مركز التعليم والتوجيه والتخطيط</t>
  </si>
  <si>
    <t>المركز الجهوي لمهن التربية والتكوين</t>
  </si>
  <si>
    <t>الفصل الحادي عشر</t>
  </si>
  <si>
    <t>التعليم و التكوين</t>
  </si>
  <si>
    <t>CHAPITRE XI</t>
  </si>
  <si>
    <t>ENSEIGNEMENT ET FORMATION</t>
  </si>
  <si>
    <t>Chapitre XI - EDUCATION ET FORMATION</t>
  </si>
  <si>
    <t xml:space="preserve"> 1 - Données générales </t>
  </si>
  <si>
    <t xml:space="preserve">1 - معطيات عامة </t>
  </si>
  <si>
    <t xml:space="preserve"> 4 - Données générales </t>
  </si>
  <si>
    <t xml:space="preserve"> 4 - معطيات عامة </t>
  </si>
  <si>
    <t>10- التلاميذ حسب الجهة والإقليم (أوالعمالة)</t>
  </si>
  <si>
    <t>14- Données générales</t>
  </si>
  <si>
    <t xml:space="preserve"> 14- معطيات عامة </t>
  </si>
  <si>
    <t>التعليم الثانوي الإعدادي العمومي</t>
  </si>
  <si>
    <t>التعليم الثانوي الإعـدادي الخـصوصي</t>
  </si>
  <si>
    <t>25- Données générales</t>
  </si>
  <si>
    <t xml:space="preserve"> 25- معطيات عامة </t>
  </si>
  <si>
    <t xml:space="preserve">Enseignement post- secondaire </t>
  </si>
  <si>
    <t xml:space="preserve">التعليم ما بعد الثانوي </t>
  </si>
  <si>
    <t xml:space="preserve">التعليم العالي العمومي </t>
  </si>
  <si>
    <t xml:space="preserve">Enseignement supérieur privé </t>
  </si>
  <si>
    <t xml:space="preserve"> التكوين التربوي</t>
  </si>
  <si>
    <t xml:space="preserve">     </t>
  </si>
  <si>
    <t>12- المسجلون الجدد بالسنة الأولى حسب الجهة والإقليم ( أوالعمالة)</t>
  </si>
  <si>
    <t>13- Elèves de la 6ème année selon la région et  la province (ou la préfecture)</t>
  </si>
  <si>
    <t xml:space="preserve">15- المؤسسات والتلاميذ حسب الجهة والإقليم (أوالعمالة) </t>
  </si>
  <si>
    <r>
      <t>الفصل   XI</t>
    </r>
    <r>
      <rPr>
        <b/>
        <sz val="20"/>
        <color rgb="FF000000"/>
        <rFont val="Calibri"/>
        <family val="2"/>
        <scheme val="minor"/>
      </rPr>
      <t xml:space="preserve"> - التعليم والتكوين</t>
    </r>
  </si>
  <si>
    <t>التــــلامــيــــذ  Elèves</t>
  </si>
  <si>
    <t xml:space="preserve">الفرعيات          </t>
  </si>
  <si>
    <t xml:space="preserve">          Satellites</t>
  </si>
  <si>
    <t xml:space="preserve">    Etablissements</t>
  </si>
  <si>
    <t xml:space="preserve">المؤسسات     </t>
  </si>
  <si>
    <t xml:space="preserve">       Satellites</t>
  </si>
  <si>
    <t xml:space="preserve">الفرعيات       </t>
  </si>
  <si>
    <t xml:space="preserve">        Etablissements</t>
  </si>
  <si>
    <t xml:space="preserve">المؤسسات        </t>
  </si>
  <si>
    <t xml:space="preserve">                    Milieu rural</t>
  </si>
  <si>
    <t xml:space="preserve">                        Milieu rural</t>
  </si>
  <si>
    <t xml:space="preserve">                           Milieu rural</t>
  </si>
  <si>
    <t xml:space="preserve">        حضري + قروي</t>
  </si>
  <si>
    <t xml:space="preserve">                        Urbain + Rural</t>
  </si>
  <si>
    <t xml:space="preserve">               Milieu rural</t>
  </si>
  <si>
    <t xml:space="preserve"> الوسط القــروي               </t>
  </si>
  <si>
    <t xml:space="preserve">               Urbain + Rural</t>
  </si>
  <si>
    <t xml:space="preserve">   الوسط القروي                       </t>
  </si>
  <si>
    <t xml:space="preserve">                   Milieu rural</t>
  </si>
  <si>
    <t xml:space="preserve">                       Milieu rural</t>
  </si>
  <si>
    <t>الثانويات</t>
  </si>
  <si>
    <t xml:space="preserve">     Professionnel Industiel</t>
  </si>
  <si>
    <t xml:space="preserve">     Professionnel Agricole</t>
  </si>
  <si>
    <t xml:space="preserve">     Professionnel Services</t>
  </si>
  <si>
    <t xml:space="preserve">    Professionnel Services</t>
  </si>
  <si>
    <t xml:space="preserve">  Sciences Expérimentales - Option Espagnole</t>
  </si>
  <si>
    <t xml:space="preserve">الأجانب                </t>
  </si>
  <si>
    <t>Université Moulay Slimane - Beni Mellal</t>
  </si>
  <si>
    <t xml:space="preserve">              Etrangers</t>
  </si>
  <si>
    <t xml:space="preserve">                               Total</t>
  </si>
  <si>
    <t xml:space="preserve">  المجموع   </t>
  </si>
  <si>
    <t xml:space="preserve">                                                              المجموع                               </t>
  </si>
  <si>
    <t xml:space="preserve">الأجانب          </t>
  </si>
  <si>
    <t xml:space="preserve">          Tech. Spécialisé</t>
  </si>
  <si>
    <r>
      <t xml:space="preserve"> Université Mohammed 1</t>
    </r>
    <r>
      <rPr>
        <b/>
        <vertAlign val="superscript"/>
        <sz val="10"/>
        <rFont val="Times New Roman"/>
        <family val="1"/>
      </rPr>
      <t>er</t>
    </r>
    <r>
      <rPr>
        <b/>
        <sz val="10"/>
        <rFont val="Times New Roman"/>
        <family val="1"/>
      </rPr>
      <t>-Oujda</t>
    </r>
  </si>
  <si>
    <t xml:space="preserve">IM6LEC Rabat </t>
  </si>
  <si>
    <t xml:space="preserve">
التعليم الأصيل</t>
  </si>
  <si>
    <t xml:space="preserve">  Paramédical</t>
  </si>
  <si>
    <t>الشبه طبي</t>
  </si>
  <si>
    <t xml:space="preserve">Science du Sport </t>
  </si>
  <si>
    <t>علوم الرياضة</t>
  </si>
  <si>
    <t>Université Hassan II  -Casablanca</t>
  </si>
  <si>
    <t>جامعة الحسن الثاني عين الشق ـ الدارالبيضاء</t>
  </si>
  <si>
    <t xml:space="preserve"> ك. ع. ق. ا. ا. المحمدية</t>
  </si>
  <si>
    <t>ك. ع. ق. ا. ا. عين السبع</t>
  </si>
  <si>
    <t>كلية الآداب والعلوم الانسانية عين الشق الدار البيضاء</t>
  </si>
  <si>
    <t>كلية الآداب والعلوم الانسانية بن مسيك الدار البيضاء</t>
  </si>
  <si>
    <t>كلية الآداب والعلوم الانسانية المحمدية</t>
  </si>
  <si>
    <t>كلية العلوم عين الشق الدار البيضاء</t>
  </si>
  <si>
    <t>كلية العلوم بن مسيك الدارالبيضاء</t>
  </si>
  <si>
    <t>كلية العلوم والتقنيات المحمدية</t>
  </si>
  <si>
    <t>كلية الطب والصيدلة الدار البيضاء</t>
  </si>
  <si>
    <t>كلية طب الأسنان الدار البيضاء</t>
  </si>
  <si>
    <t>م. الوطنية العليا للكهرباء والميكانيك الدار البيضاء</t>
  </si>
  <si>
    <t>المدرسة الوطنية للفنون والمهن الدار البيضاء</t>
  </si>
  <si>
    <t>المدرسة العليا للفن و التصميم</t>
  </si>
  <si>
    <t>المدرسة الوطنية للتجارة والتسيير الدارالبيضاء</t>
  </si>
  <si>
    <t>المدرسة العليا للتكنولوجيا الدارالبيضاء</t>
  </si>
  <si>
    <t>المدرسة العليا للأساتذة الدارالبيضاء</t>
  </si>
  <si>
    <t>المدرسة العليا لأساتذة التعليم التقني المحمدية</t>
  </si>
  <si>
    <t xml:space="preserve">  Faculté Chariâa Agadir</t>
  </si>
  <si>
    <t>كلية الشريعة أكادير</t>
  </si>
  <si>
    <t xml:space="preserve">  FSJES Agadir</t>
  </si>
  <si>
    <t>ك. ع. ق. ا. ا.  أكادير</t>
  </si>
  <si>
    <t xml:space="preserve">  FSJES Ait melloul</t>
  </si>
  <si>
    <t>ك. ع. ق. ا. ا.  أيت ملول</t>
  </si>
  <si>
    <t xml:space="preserve">  FLSH Agadir</t>
  </si>
  <si>
    <t xml:space="preserve">  FL, Arts et SH Ait melloul</t>
  </si>
  <si>
    <t xml:space="preserve">  FS Agadir</t>
  </si>
  <si>
    <t>كلية العلوم أكادير</t>
  </si>
  <si>
    <t xml:space="preserve">  FS appliquées  Ait Melloul</t>
  </si>
  <si>
    <t>كلية العلوم التطبيقية آيت ملول</t>
  </si>
  <si>
    <t xml:space="preserve">  FP Ouarzazate</t>
  </si>
  <si>
    <t>كلية متعددة التخصصات وارززات</t>
  </si>
  <si>
    <t xml:space="preserve">  FP Es-smara</t>
  </si>
  <si>
    <t>كلية متعددة التخصصات السمارة</t>
  </si>
  <si>
    <t xml:space="preserve">  FP Taroudant</t>
  </si>
  <si>
    <t>كلية متعددة التخصصات تارودانت</t>
  </si>
  <si>
    <t>كلية الطب والصيدلة أكادير</t>
  </si>
  <si>
    <t>المدرسة الوطنية للعلوم التطبيقية أكادير</t>
  </si>
  <si>
    <t>المدرسة الوطنية للتجارة والتسيير أكادير</t>
  </si>
  <si>
    <t xml:space="preserve">  EST Agadir</t>
  </si>
  <si>
    <t>المدرسة العليا للتكنولوجيا أكادير</t>
  </si>
  <si>
    <t xml:space="preserve">  EST Guelmim</t>
  </si>
  <si>
    <t>المدرسة العليا للتكنولوجيا كلميم</t>
  </si>
  <si>
    <t xml:space="preserve">  EST Laayoune</t>
  </si>
  <si>
    <t>المدرسة العليا للتكنولوجيا العيون</t>
  </si>
  <si>
    <t xml:space="preserve">  ESEF Agadir</t>
  </si>
  <si>
    <t xml:space="preserve">  المدرسة الوطنية للتجارة و التسيير - سطات</t>
  </si>
  <si>
    <t xml:space="preserve">  ENSA Berrechid</t>
  </si>
  <si>
    <t xml:space="preserve">Enseignement originel </t>
  </si>
  <si>
    <t xml:space="preserve">Science du sport </t>
  </si>
  <si>
    <t xml:space="preserve">Enseignement Originel </t>
  </si>
  <si>
    <t xml:space="preserve">التعليم الأصيل </t>
  </si>
  <si>
    <t xml:space="preserve">  الآداب و العلوم الإنسانية</t>
  </si>
  <si>
    <t xml:space="preserve">  علوم - خيار فرنسية</t>
  </si>
  <si>
    <t xml:space="preserve">  علوم - خيار إنجليزية</t>
  </si>
  <si>
    <t xml:space="preserve">  علوم - خيار إسبانية</t>
  </si>
  <si>
    <t xml:space="preserve">  التكنولوجيا</t>
  </si>
  <si>
    <t xml:space="preserve">  مهني </t>
  </si>
  <si>
    <t xml:space="preserve">  العلوم التجريبية</t>
  </si>
  <si>
    <t xml:space="preserve">  العلوم التجريبية - خيار فرنسية</t>
  </si>
  <si>
    <t xml:space="preserve">  العلوم التجريبية - خيار إنجليزية</t>
  </si>
  <si>
    <t xml:space="preserve">  العلوم التجريبية - خيار إسبانية</t>
  </si>
  <si>
    <t xml:space="preserve">  العلوم الرياضية - خيار فرنسية</t>
  </si>
  <si>
    <t xml:space="preserve">  آداب</t>
  </si>
  <si>
    <t xml:space="preserve">  Lettres - Option Français-Anglais-Espagnol</t>
  </si>
  <si>
    <t xml:space="preserve">  آداب - خيار فرنسية - إنجليزية-إسبانية</t>
  </si>
  <si>
    <t xml:space="preserve">  علوم إنسانية</t>
  </si>
  <si>
    <t xml:space="preserve">  Sciences Humaines  Option Français-Anglais-Espagnol</t>
  </si>
  <si>
    <t xml:space="preserve">  علوم إنسانية- خيار فرنسية - إنجليزية-إسبانية</t>
  </si>
  <si>
    <t xml:space="preserve">  علوم الحياة والأرض</t>
  </si>
  <si>
    <t xml:space="preserve">  Sciences de la vie et de la terre-Option  Français-Anglais</t>
  </si>
  <si>
    <t xml:space="preserve">  علوم فيزيائية</t>
  </si>
  <si>
    <t xml:space="preserve">  علوم رياضية أ</t>
  </si>
  <si>
    <t xml:space="preserve">  علوم رياضية  أ - خيار فرنسية</t>
  </si>
  <si>
    <t xml:space="preserve">  علوم رياضية ب</t>
  </si>
  <si>
    <t xml:space="preserve">  علوم رياضية ب - خيار فرنسية</t>
  </si>
  <si>
    <t xml:space="preserve">  علوم اقتصادية</t>
  </si>
  <si>
    <t xml:space="preserve">  علوم التدبير المحاسباتي</t>
  </si>
  <si>
    <t xml:space="preserve">  العلوم والتكنولوجيات الكهربائية</t>
  </si>
  <si>
    <t xml:space="preserve">   الآداب و العلوم الإنسانية</t>
  </si>
  <si>
    <t xml:space="preserve">         حضري + قروي      </t>
  </si>
  <si>
    <t>-</t>
  </si>
  <si>
    <t xml:space="preserve">   آسفي</t>
  </si>
  <si>
    <t xml:space="preserve">  الرشيدية</t>
  </si>
  <si>
    <t xml:space="preserve">   اشتوكة آيت باها</t>
  </si>
  <si>
    <t>المصدر : وزارة التربية الوطنية والتعليم الأولي والرياضة.</t>
  </si>
  <si>
    <t xml:space="preserve"> Source : Ministère de l'Education Nationale, du Préscolaire et des Sports.</t>
  </si>
  <si>
    <r>
      <t xml:space="preserve">11 - 2 </t>
    </r>
    <r>
      <rPr>
        <b/>
        <sz val="16"/>
        <rFont val="Times New Roman"/>
        <family val="1"/>
      </rPr>
      <t xml:space="preserve">المربون وتلاميذ التعليم الأولي </t>
    </r>
  </si>
  <si>
    <t xml:space="preserve">   إنزكان آيت ملول</t>
  </si>
  <si>
    <t xml:space="preserve">   اشتوكة اآت باها</t>
  </si>
  <si>
    <t>الإعداديات</t>
  </si>
  <si>
    <t>التعليم الثانوي الإعدادي الخصوصي</t>
  </si>
  <si>
    <t xml:space="preserve">   إفران</t>
  </si>
  <si>
    <t xml:space="preserve">   انزكان آيت ملول</t>
  </si>
  <si>
    <r>
      <t>2</t>
    </r>
    <r>
      <rPr>
        <b/>
        <vertAlign val="superscript"/>
        <sz val="12"/>
        <rFont val="Times New Roman"/>
        <family val="1"/>
      </rPr>
      <t>ème</t>
    </r>
    <r>
      <rPr>
        <b/>
        <sz val="12"/>
        <rFont val="Times New Roman"/>
        <family val="1"/>
      </rPr>
      <t xml:space="preserve"> Année</t>
    </r>
  </si>
  <si>
    <r>
      <t>1</t>
    </r>
    <r>
      <rPr>
        <b/>
        <vertAlign val="superscript"/>
        <sz val="12"/>
        <rFont val="Times New Roman"/>
        <family val="1"/>
      </rPr>
      <t>ère</t>
    </r>
    <r>
      <rPr>
        <b/>
        <sz val="12"/>
        <rFont val="Times New Roman"/>
        <family val="1"/>
      </rPr>
      <t>Année</t>
    </r>
  </si>
  <si>
    <t>Technologie</t>
  </si>
  <si>
    <t xml:space="preserve">    Sciences et Technologies Mécaniques</t>
  </si>
  <si>
    <t xml:space="preserve">    Sciences et Technologies Electriques</t>
  </si>
  <si>
    <t xml:space="preserve">   Let. et Sc. Hum. - Option Anglais</t>
  </si>
  <si>
    <t xml:space="preserve">   Let.et Sc. Hum. -Option Français</t>
  </si>
  <si>
    <t xml:space="preserve">   Let. et Sc. Hum. - Option Espagnole</t>
  </si>
  <si>
    <t xml:space="preserve">   Sciences</t>
  </si>
  <si>
    <t xml:space="preserve">   Sciences - Option Anglais</t>
  </si>
  <si>
    <t xml:space="preserve">   Sciences- Option Français</t>
  </si>
  <si>
    <t xml:space="preserve">   Sciences - Option Espagnole</t>
  </si>
  <si>
    <t xml:space="preserve">   Professionnel Industriel</t>
  </si>
  <si>
    <t xml:space="preserve">   Professionnel Agricole</t>
  </si>
  <si>
    <t xml:space="preserve">   Professionnel Services</t>
  </si>
  <si>
    <t xml:space="preserve">  Sciences et technologies mécaniques</t>
  </si>
  <si>
    <t xml:space="preserve">             baccalauréat selon les académies et le sexe</t>
  </si>
  <si>
    <t xml:space="preserve">           الباكالوريا حسب الأكاديميات والجنس</t>
  </si>
  <si>
    <t xml:space="preserve">   Féminin </t>
  </si>
  <si>
    <t xml:space="preserve">  الإناث</t>
  </si>
  <si>
    <t>الشعبة</t>
  </si>
  <si>
    <t>Economie et Commerce - Option Scientifique (ECS)</t>
  </si>
  <si>
    <t>الاقتصاد والتجارة - تخصص علمي</t>
  </si>
  <si>
    <t>Economie et Commerce - Option Technologie (ECT)</t>
  </si>
  <si>
    <t>الاقتصاد والتجارة - تخصص تكنولوجي</t>
  </si>
  <si>
    <t>التكنولوجيا والعلوم الصناعية</t>
  </si>
  <si>
    <t>Physique, Chimie et Sciences de l'Ingénieur (PCSI)</t>
  </si>
  <si>
    <t>الفيزياء والكيمياء وعلوم المهندس</t>
  </si>
  <si>
    <t>Mathématiques, Physiques et Sciences de l'Ingénieur (MPSI)</t>
  </si>
  <si>
    <t>الرياضيات والفيزياء وعلوم المهندس</t>
  </si>
  <si>
    <t>Total Général</t>
  </si>
  <si>
    <t>المجموع العام</t>
  </si>
  <si>
    <t>Classes</t>
  </si>
  <si>
    <t xml:space="preserve"> الرباط - سلا - القنيطرة</t>
  </si>
  <si>
    <t>Hay Hassani</t>
  </si>
  <si>
    <t>الحي الحسني</t>
  </si>
  <si>
    <t>Khémisset</t>
  </si>
  <si>
    <t>Branche</t>
  </si>
  <si>
    <t>Région</t>
  </si>
  <si>
    <t>Elèves</t>
  </si>
  <si>
    <t xml:space="preserve">المجموع </t>
  </si>
  <si>
    <t>عدد الأقسام</t>
  </si>
  <si>
    <t>الجهة</t>
  </si>
  <si>
    <t xml:space="preserve">            par sexe, niveau et branche</t>
  </si>
  <si>
    <t xml:space="preserve">            والمستوى والشعبة</t>
  </si>
  <si>
    <t xml:space="preserve">            حسب التخصص </t>
  </si>
  <si>
    <t xml:space="preserve">             du Primaire par ٌrégion</t>
  </si>
  <si>
    <t>Economie et Gestion</t>
  </si>
  <si>
    <t xml:space="preserve">Technologie
 </t>
  </si>
  <si>
    <t xml:space="preserve">التكنولوجيا
 </t>
  </si>
  <si>
    <t>التربية الإسلامية</t>
  </si>
  <si>
    <t>الاجتماعيات</t>
  </si>
  <si>
    <t>الفيزياء والكيمياء</t>
  </si>
  <si>
    <t>التربية البدنية</t>
  </si>
  <si>
    <t xml:space="preserve">             (collégial + qualifiant) selon la région</t>
  </si>
  <si>
    <t xml:space="preserve">         (الإعدادي والتأهيلي) حسب الجهة </t>
  </si>
  <si>
    <t>مراكش -آسفي</t>
  </si>
  <si>
    <t xml:space="preserve">   عدد المتدربين                </t>
  </si>
  <si>
    <t xml:space="preserve"> عدد الخريجين                </t>
  </si>
  <si>
    <t xml:space="preserve">           Effectifs des stagiaires</t>
  </si>
  <si>
    <t xml:space="preserve">                    Effectifs des lauréats</t>
  </si>
  <si>
    <t xml:space="preserve"> Source : Ministère de l’Inclusion économique, de la Petite entreprise, de l’Emploi et des Compétences</t>
  </si>
  <si>
    <t>المصدر:  وزارة الإدماج الاقتصادي والمقاولة الصغرى، والتشغيل والكفاءات</t>
  </si>
  <si>
    <t>S</t>
  </si>
  <si>
    <t>Q</t>
  </si>
  <si>
    <t>T</t>
  </si>
  <si>
    <t>Somme de Total</t>
  </si>
  <si>
    <t>Somme de Total Fille</t>
  </si>
  <si>
    <t xml:space="preserve">     الإنـــاث</t>
  </si>
  <si>
    <t>المصدر : وزارة الإدماج الاقتصادي والمقاولة الصغرى والتشغيل والكفاءات.</t>
  </si>
  <si>
    <t xml:space="preserve"> Source : Ministère de l'Inclusion Economique, de la Petite entreprise, de l'Emploi et des Compétences.</t>
  </si>
  <si>
    <t xml:space="preserve">       Ensemble</t>
  </si>
  <si>
    <t>الإدارة  والتسيير والتجارة</t>
  </si>
  <si>
    <t>Métiers de l’Automobile</t>
  </si>
  <si>
    <t>مهن السيارات</t>
  </si>
  <si>
    <t>Bâtiment et Travaux Publics</t>
  </si>
  <si>
    <t>الحلاقة والتجميل</t>
  </si>
  <si>
    <t>Industrie Agroalimentaire</t>
  </si>
  <si>
    <t>الشبه الطبي والصحة</t>
  </si>
  <si>
    <t>Digital et Intelligence Artificielle</t>
  </si>
  <si>
    <t>الرقمي والذكاء الصناعي</t>
  </si>
  <si>
    <t>Industrie Graphique</t>
  </si>
  <si>
    <t>صناعة الجرافيك</t>
  </si>
  <si>
    <t xml:space="preserve"> Source : Ministère de l'Enseignement Supérieur, de la Recherche Scientifique et de l'Innovation.</t>
  </si>
  <si>
    <t>المصدر : وزارة التعليم العالي و البحث العلمي والابتكار</t>
  </si>
  <si>
    <r>
      <t xml:space="preserve"> Universités </t>
    </r>
    <r>
      <rPr>
        <sz val="11"/>
        <rFont val="Times New Roman"/>
        <family val="1"/>
      </rPr>
      <t>(1)</t>
    </r>
  </si>
  <si>
    <r>
      <t xml:space="preserve">الجامعات </t>
    </r>
    <r>
      <rPr>
        <sz val="12"/>
        <rFont val="Times New Roman"/>
        <family val="1"/>
      </rPr>
      <t>(1)</t>
    </r>
  </si>
  <si>
    <r>
      <t xml:space="preserve">المعاهد والمدارس العليا </t>
    </r>
    <r>
      <rPr>
        <sz val="12"/>
        <rFont val="Times New Roman"/>
        <family val="1"/>
      </rPr>
      <t>(2)</t>
    </r>
  </si>
  <si>
    <t xml:space="preserve">         أستاذ التعليم العالي         </t>
  </si>
  <si>
    <t>كليات الطب والصيدلة</t>
  </si>
  <si>
    <t>كليات طب الأسنان</t>
  </si>
  <si>
    <t>مدارس علوم المهندس</t>
  </si>
  <si>
    <t>المدارس الوطنية للتجارة والتسيير</t>
  </si>
  <si>
    <t>المدارس العليا للتكنولوجيا</t>
  </si>
  <si>
    <t>معاهد علوم الرياضة</t>
  </si>
  <si>
    <t xml:space="preserve">                 </t>
  </si>
  <si>
    <t>جامعة ابن زهر أكادير</t>
  </si>
  <si>
    <t>Université Ibn Zohr Agadir</t>
  </si>
  <si>
    <t>جامعة ابن طفيل القنيطرة</t>
  </si>
  <si>
    <t>Université Ibn Toufaïl Kénitra</t>
  </si>
  <si>
    <t>جامعة مولاي إسماعيل مكناس</t>
  </si>
  <si>
    <t>Université Moulay Ismaïl Meknès</t>
  </si>
  <si>
    <t>جامعة شعيب الدكالي الجديدة</t>
  </si>
  <si>
    <t>Université Chouaïb Eddoukkali El Jadida</t>
  </si>
  <si>
    <r>
      <t>Université Mohammed 1</t>
    </r>
    <r>
      <rPr>
        <vertAlign val="superscript"/>
        <sz val="11"/>
        <color indexed="8"/>
        <rFont val="Times New Roman"/>
        <family val="1"/>
      </rPr>
      <t xml:space="preserve">er </t>
    </r>
    <r>
      <rPr>
        <sz val="11"/>
        <color indexed="8"/>
        <rFont val="Times New Roman"/>
        <family val="1"/>
      </rPr>
      <t>Oujda</t>
    </r>
  </si>
  <si>
    <t>جامعة سيدي محمد بن عبد الله فاس</t>
  </si>
  <si>
    <r>
      <t xml:space="preserve">             universités selon les branches </t>
    </r>
    <r>
      <rPr>
        <sz val="10"/>
        <rFont val="Times New Roman"/>
        <family val="1"/>
      </rPr>
      <t>(tous cycles)(1)</t>
    </r>
  </si>
  <si>
    <t xml:space="preserve">العلوم القانونية والاقتصادية </t>
  </si>
  <si>
    <t xml:space="preserve">  والاجتماعية</t>
  </si>
  <si>
    <t>Paramédical</t>
  </si>
  <si>
    <t xml:space="preserve">   et Sociales</t>
  </si>
  <si>
    <t xml:space="preserve">   والاجتماعية</t>
  </si>
  <si>
    <t>Sciences et Techniques</t>
  </si>
  <si>
    <t>Médecine dentaire</t>
  </si>
  <si>
    <t xml:space="preserve">  كلية العلوم القانونية والاقتصادية  </t>
  </si>
  <si>
    <t xml:space="preserve">   والاجتماعية  أكدال/الرباط</t>
  </si>
  <si>
    <t xml:space="preserve">  كلية العلوم القانونية والاقتصادية والاجتماعية </t>
  </si>
  <si>
    <t xml:space="preserve">    السويسي الرياط</t>
  </si>
  <si>
    <t xml:space="preserve">   والاجتماعية سلا </t>
  </si>
  <si>
    <t xml:space="preserve">  المدرسة الوطنية العليا للفنون والمهن الرباط</t>
  </si>
  <si>
    <t xml:space="preserve">  كلية العلوم القانونية والاقتصادية </t>
  </si>
  <si>
    <t xml:space="preserve">   Ecole Supérieure de Technologie Oujda</t>
  </si>
  <si>
    <t xml:space="preserve">   ESEF Oujda</t>
  </si>
  <si>
    <t xml:space="preserve">  المدرسة العليا للتربية والتكوين 
وجدة</t>
  </si>
  <si>
    <t xml:space="preserve">   EST Nador</t>
  </si>
  <si>
    <t xml:space="preserve">  المدرسة العليا للتكنولوجيا الناظور</t>
  </si>
  <si>
    <t xml:space="preserve">  كلية اللغة العربية مراكش</t>
  </si>
  <si>
    <t xml:space="preserve">    Economiques et Sociales Marrakech</t>
  </si>
  <si>
    <t xml:space="preserve">   والاجتماعية مراكش</t>
  </si>
  <si>
    <t xml:space="preserve">    Economiques et Sociales Kelaa des Sraghna</t>
  </si>
  <si>
    <t xml:space="preserve">   والاجتماعية قلعة السراغنة</t>
  </si>
  <si>
    <t xml:space="preserve">   Faculté des Sciences Es-Semlalia-Marrakech</t>
  </si>
  <si>
    <t xml:space="preserve">   Faculté  Polydisciplinaire - Safi</t>
  </si>
  <si>
    <t xml:space="preserve">  كلية متعددة التخصصات آسفي</t>
  </si>
  <si>
    <t xml:space="preserve">   Ecole Nationale des Sciences Appliquées Marrakech</t>
  </si>
  <si>
    <t xml:space="preserve">  المدرسة الوطنية للعلوم التطبيقية مراكش</t>
  </si>
  <si>
    <t xml:space="preserve">   Ecole Nationale des Sciences Appliquées Safi</t>
  </si>
  <si>
    <t xml:space="preserve">   Ecole Nationale de Commerce  </t>
  </si>
  <si>
    <t xml:space="preserve">   Ecole Supérieure de Technologie Safi</t>
  </si>
  <si>
    <t xml:space="preserve">   Ecole Supérieure de Technologie Essaouira</t>
  </si>
  <si>
    <t xml:space="preserve">   Ecole Supérieure de Technologie Kelaa des Sraghna</t>
  </si>
  <si>
    <t xml:space="preserve">  'المدرسة العليا للتكنولوجيا قلعة السراغنة</t>
  </si>
  <si>
    <t xml:space="preserve">  كلية الاقتصاد والتدبير بني ملال</t>
  </si>
  <si>
    <t xml:space="preserve">  كلية متعددة التخصصات ـ خريبكة</t>
  </si>
  <si>
    <t xml:space="preserve">  كلية متعددة التخصصات ـ  بني ملال </t>
  </si>
  <si>
    <t xml:space="preserve">  المدرسة العليا للتربية والتكوين بني ملال </t>
  </si>
  <si>
    <t xml:space="preserve">   FSJES Mohammadia</t>
  </si>
  <si>
    <t xml:space="preserve">   FSJES Aïn Sebaa Casablanca</t>
  </si>
  <si>
    <t xml:space="preserve">   FLSH Aïn Chock</t>
  </si>
  <si>
    <t xml:space="preserve">   FLSH Ben M'Sick Casablanca</t>
  </si>
  <si>
    <t xml:space="preserve">  FLSH Mohammadia</t>
  </si>
  <si>
    <t xml:space="preserve">  FS Aïn Chock Casablanca</t>
  </si>
  <si>
    <t xml:space="preserve">  FS Ben M'Sick Casablanca</t>
  </si>
  <si>
    <t xml:space="preserve">  FST Mohammadia</t>
  </si>
  <si>
    <t xml:space="preserve">  FMPh Casablanca</t>
  </si>
  <si>
    <t xml:space="preserve">  FMD Casablanca</t>
  </si>
  <si>
    <t xml:space="preserve">  ENSEM Casablanca</t>
  </si>
  <si>
    <t xml:space="preserve">  ENSAM Casablanca</t>
  </si>
  <si>
    <t xml:space="preserve">  ENS d'art et Design </t>
  </si>
  <si>
    <t xml:space="preserve">  ENCG Casablanca</t>
  </si>
  <si>
    <t xml:space="preserve">  EST Casablanca</t>
  </si>
  <si>
    <t xml:space="preserve">  ENS Casablanca</t>
  </si>
  <si>
    <t xml:space="preserve">  ENSET Mohammadia</t>
  </si>
  <si>
    <t>Université Ibn Tofaïl-Kénitra</t>
  </si>
  <si>
    <t xml:space="preserve">  Faculté des Sciences </t>
  </si>
  <si>
    <t xml:space="preserve">  Faculté des Sciences Juridiques et Politiques </t>
  </si>
  <si>
    <t xml:space="preserve">  كلية العلوم القانونية والسياسية  </t>
  </si>
  <si>
    <t xml:space="preserve">   القنيطرة </t>
  </si>
  <si>
    <t xml:space="preserve">  معهد مهن الرياضة القنيطرة</t>
  </si>
  <si>
    <t xml:space="preserve">  المدرسة العليا للتربية والتكوين - القنيطرة</t>
  </si>
  <si>
    <t xml:space="preserve">   والاجتماعية طنجة</t>
  </si>
  <si>
    <t xml:space="preserve">   والاجتماعية تطوان</t>
  </si>
  <si>
    <t xml:space="preserve">  كلية الطب والصيدلة طنجة</t>
  </si>
  <si>
    <t xml:space="preserve">  كلية متعددة التخصصات العرائش</t>
  </si>
  <si>
    <t xml:space="preserve">  كلية متعددة التخصصات  القصر الكبير</t>
  </si>
  <si>
    <t xml:space="preserve">   والاجتماعية </t>
  </si>
  <si>
    <t xml:space="preserve">  كلية متعددة التخصصات الرشيدية</t>
  </si>
  <si>
    <t>كلية الآداب والعلوم الإنسانية أكادير</t>
  </si>
  <si>
    <t>كلية اللغات والفنون والعلوم الإنسانية آيت ملول</t>
  </si>
  <si>
    <t xml:space="preserve">  FMP Laâyoune</t>
  </si>
  <si>
    <t>كلية الطب والصيدلة العيون</t>
  </si>
  <si>
    <t xml:space="preserve">  EST Dakhla</t>
  </si>
  <si>
    <t>المدرسة العليا للتكنولوجيا الداخلة</t>
  </si>
  <si>
    <t xml:space="preserve">   FEG Guelmim</t>
  </si>
  <si>
    <t>كلية الاقتصاد و التدبير - كلميم</t>
  </si>
  <si>
    <t xml:space="preserve">   ENSA Agadir</t>
  </si>
  <si>
    <t xml:space="preserve">   ENCG Agadir </t>
  </si>
  <si>
    <t xml:space="preserve">   ENCG Dakhla</t>
  </si>
  <si>
    <t>المدرسة العليا للتربية والتكوين - أكادير</t>
  </si>
  <si>
    <t xml:space="preserve">  كلية متعددة التخصصات سيدي بنور</t>
  </si>
  <si>
    <t xml:space="preserve">  المدرسة العليا للتربية والتكوين - الجديدة</t>
  </si>
  <si>
    <t xml:space="preserve">  FSJP Settat </t>
  </si>
  <si>
    <t xml:space="preserve">  FEG Settat</t>
  </si>
  <si>
    <t xml:space="preserve">  Faculté des Sciences et Techniques </t>
  </si>
  <si>
    <t xml:space="preserve">  FLASH Settat</t>
  </si>
  <si>
    <t xml:space="preserve">  كلية اللغات والفنون والعلوم الإنسانية سطات</t>
  </si>
  <si>
    <t xml:space="preserve">  Ecole Nationale de Commerce et de Gestion </t>
  </si>
  <si>
    <t xml:space="preserve">  المدرسة الوطنية للعلوم التطبيقية برشيد</t>
  </si>
  <si>
    <t xml:space="preserve">  Institut Supérieur des Sciences de la Santé</t>
  </si>
  <si>
    <t xml:space="preserve">  Institut Supérieur de Sport Settat</t>
  </si>
  <si>
    <r>
      <t xml:space="preserve">             et les écoles supérieures </t>
    </r>
    <r>
      <rPr>
        <sz val="10"/>
        <rFont val="Times New Roman"/>
        <family val="1"/>
      </rPr>
      <t>(1)</t>
    </r>
  </si>
  <si>
    <t xml:space="preserve">  Ecole Nationale d'Architecture (Oujda)</t>
  </si>
  <si>
    <t xml:space="preserve">  Ecole Nationale Supérieure des Mines de Rabat</t>
  </si>
  <si>
    <t xml:space="preserve">  Ecole Royale de l'Air (Marrakech)</t>
  </si>
  <si>
    <t>المدرسة الملكية الجوية مراكش</t>
  </si>
  <si>
    <t xml:space="preserve">  Ecole Royale Navale (Casa)</t>
  </si>
  <si>
    <t>المدرسة الملكية البحرية الدار البيضاء</t>
  </si>
  <si>
    <t xml:space="preserve">المعهد الوطني للإحصاء والاقتصاد </t>
  </si>
  <si>
    <t xml:space="preserve">  Institut Supérieur des Pêches Maritimes Agadir</t>
  </si>
  <si>
    <t>المعهد العالي للصيد البحري أكادير</t>
  </si>
  <si>
    <t xml:space="preserve">  Academie des Arts Traditionnels (Casablanca)</t>
  </si>
  <si>
    <t>أكاديمية الفنون التقليدية الدار البيضاء</t>
  </si>
  <si>
    <t xml:space="preserve">  Ecole des sciences Islamiques (Casablanca)</t>
  </si>
  <si>
    <t>كلية العلوم الإسلامية الدار البيضاء</t>
  </si>
  <si>
    <t xml:space="preserve">  I-Mohammed V-LEC Rabat</t>
  </si>
  <si>
    <t>معهد محمد السادس للقراءات والدراسات القرآنية الرباط</t>
  </si>
  <si>
    <t xml:space="preserve"> Source : Ministère de l'Enseignement Supérieur, de la Recherche Scientifique et de l'Innovation</t>
  </si>
  <si>
    <t>Cité Universitaire M'diq</t>
  </si>
  <si>
    <t xml:space="preserve">الحي الجامعي المضيق  </t>
  </si>
  <si>
    <t xml:space="preserve">Cité Universitaire Agadir  </t>
  </si>
  <si>
    <t xml:space="preserve">الحي الجامعي  أكادير  </t>
  </si>
  <si>
    <t>Cycle normal</t>
  </si>
  <si>
    <t xml:space="preserve"> Paramédical</t>
  </si>
  <si>
    <t>الماستر والدكتوراة</t>
  </si>
  <si>
    <t xml:space="preserve">  Traduction</t>
  </si>
  <si>
    <t xml:space="preserve">  Science du Sport </t>
  </si>
  <si>
    <t>Université d'Al-Qarawiyyin Fès</t>
  </si>
  <si>
    <t>Nouveaux inscrits</t>
  </si>
  <si>
    <t>Sciences de la santé</t>
  </si>
  <si>
    <t xml:space="preserve">  (1)  التــــلامــيــــذ  Elèves </t>
  </si>
  <si>
    <t>(Urbain + rural)</t>
  </si>
  <si>
    <t>(حضري + قروي)</t>
  </si>
  <si>
    <r>
      <t xml:space="preserve">      1</t>
    </r>
    <r>
      <rPr>
        <b/>
        <vertAlign val="superscript"/>
        <sz val="12"/>
        <rFont val="Times New Roman"/>
        <family val="1"/>
      </rPr>
      <t>ère</t>
    </r>
    <r>
      <rPr>
        <b/>
        <sz val="12"/>
        <rFont val="Times New Roman"/>
        <family val="1"/>
      </rPr>
      <t xml:space="preserve"> Année</t>
    </r>
  </si>
  <si>
    <r>
      <t xml:space="preserve">      2</t>
    </r>
    <r>
      <rPr>
        <b/>
        <vertAlign val="superscript"/>
        <sz val="12"/>
        <rFont val="Times New Roman"/>
        <family val="1"/>
      </rPr>
      <t>ème</t>
    </r>
    <r>
      <rPr>
        <b/>
        <sz val="12"/>
        <rFont val="Times New Roman"/>
        <family val="1"/>
      </rPr>
      <t xml:space="preserve"> Année</t>
    </r>
  </si>
  <si>
    <r>
      <t xml:space="preserve">      3</t>
    </r>
    <r>
      <rPr>
        <b/>
        <vertAlign val="superscript"/>
        <sz val="12"/>
        <rFont val="Times New Roman"/>
        <family val="1"/>
      </rPr>
      <t>ème</t>
    </r>
    <r>
      <rPr>
        <b/>
        <sz val="12"/>
        <rFont val="Times New Roman"/>
        <family val="1"/>
      </rPr>
      <t xml:space="preserve"> Année</t>
    </r>
  </si>
  <si>
    <r>
      <t xml:space="preserve"> 1</t>
    </r>
    <r>
      <rPr>
        <b/>
        <vertAlign val="superscript"/>
        <sz val="12"/>
        <rFont val="Times New Roman"/>
        <family val="1"/>
      </rPr>
      <t>ère</t>
    </r>
    <r>
      <rPr>
        <b/>
        <sz val="12"/>
        <rFont val="Times New Roman"/>
        <family val="1"/>
      </rPr>
      <t xml:space="preserve"> Année   </t>
    </r>
  </si>
  <si>
    <r>
      <t xml:space="preserve"> 2</t>
    </r>
    <r>
      <rPr>
        <b/>
        <vertAlign val="superscript"/>
        <sz val="12"/>
        <rFont val="Times New Roman"/>
        <family val="1"/>
      </rPr>
      <t>ème</t>
    </r>
    <r>
      <rPr>
        <b/>
        <sz val="12"/>
        <rFont val="Times New Roman"/>
        <family val="1"/>
      </rPr>
      <t xml:space="preserve"> Année   </t>
    </r>
  </si>
  <si>
    <r>
      <t xml:space="preserve"> 3</t>
    </r>
    <r>
      <rPr>
        <b/>
        <vertAlign val="superscript"/>
        <sz val="12"/>
        <rFont val="Times New Roman"/>
        <family val="1"/>
      </rPr>
      <t>ème</t>
    </r>
    <r>
      <rPr>
        <b/>
        <sz val="12"/>
        <rFont val="Times New Roman"/>
        <family val="1"/>
      </rPr>
      <t xml:space="preserve"> Année   </t>
    </r>
  </si>
  <si>
    <r>
      <t>3</t>
    </r>
    <r>
      <rPr>
        <b/>
        <vertAlign val="superscript"/>
        <sz val="12"/>
        <rFont val="Times New Roman"/>
        <family val="1"/>
      </rPr>
      <t>ème</t>
    </r>
    <r>
      <rPr>
        <b/>
        <sz val="12"/>
        <rFont val="Times New Roman"/>
        <family val="1"/>
      </rPr>
      <t xml:space="preserve"> Année</t>
    </r>
  </si>
  <si>
    <r>
      <t>1</t>
    </r>
    <r>
      <rPr>
        <b/>
        <vertAlign val="superscript"/>
        <sz val="12"/>
        <rFont val="Times New Roman"/>
        <family val="1"/>
      </rPr>
      <t>ère</t>
    </r>
    <r>
      <rPr>
        <b/>
        <sz val="12"/>
        <rFont val="Times New Roman"/>
        <family val="1"/>
      </rPr>
      <t xml:space="preserve"> Année</t>
    </r>
  </si>
  <si>
    <r>
      <t xml:space="preserve">      Elèves de la 2</t>
    </r>
    <r>
      <rPr>
        <b/>
        <vertAlign val="superscript"/>
        <sz val="12"/>
        <rFont val="Times New Roman"/>
        <family val="1"/>
      </rPr>
      <t>ème</t>
    </r>
    <r>
      <rPr>
        <b/>
        <sz val="12"/>
        <rFont val="Times New Roman"/>
        <family val="1"/>
      </rPr>
      <t xml:space="preserve"> année bac </t>
    </r>
  </si>
  <si>
    <r>
      <t xml:space="preserve">      Elèves de la 2</t>
    </r>
    <r>
      <rPr>
        <b/>
        <vertAlign val="superscript"/>
        <sz val="12"/>
        <rFont val="Times New Roman"/>
        <family val="1"/>
      </rPr>
      <t>ème</t>
    </r>
    <r>
      <rPr>
        <b/>
        <sz val="12"/>
        <rFont val="Times New Roman"/>
        <family val="1"/>
      </rPr>
      <t xml:space="preserve"> année bac</t>
    </r>
  </si>
  <si>
    <t xml:space="preserve"> التعليم الأصيل</t>
  </si>
  <si>
    <t xml:space="preserve"> الآداب والعلوم الإنسانية</t>
  </si>
  <si>
    <t xml:space="preserve">           préparatoires aux grandes écoles par région </t>
  </si>
  <si>
    <t xml:space="preserve">              (Public)</t>
  </si>
  <si>
    <t xml:space="preserve">           للمدارس العليا حسب الجهة </t>
  </si>
  <si>
    <t xml:space="preserve">          (عمومي)</t>
  </si>
  <si>
    <t xml:space="preserve">            الابتدائي  حسب الجهة  </t>
  </si>
  <si>
    <t xml:space="preserve">  المدرسة العليا للتكنولوجيا وجدة</t>
  </si>
  <si>
    <t xml:space="preserve">  كلية متعددة التخصصات الناظور</t>
  </si>
  <si>
    <t>كليات العلوم القانونية والاقتصادية والاجتماعية</t>
  </si>
  <si>
    <t>كليات الآداب والعلوم الإنسانية</t>
  </si>
  <si>
    <t>كليات العلوم</t>
  </si>
  <si>
    <t>الكليات متعددة التخصصات</t>
  </si>
  <si>
    <t>كليات العلوم والتقنيات</t>
  </si>
  <si>
    <t xml:space="preserve">  كلية متعددة التخصصات تازة</t>
  </si>
  <si>
    <t xml:space="preserve">      Total </t>
  </si>
  <si>
    <t xml:space="preserve">     Qualifi-</t>
  </si>
  <si>
    <t xml:space="preserve">      Spéciali-</t>
  </si>
  <si>
    <t>spécialisé</t>
  </si>
  <si>
    <t xml:space="preserve">    Oued Ed-Dahab</t>
  </si>
  <si>
    <t xml:space="preserve">العيون </t>
  </si>
  <si>
    <t xml:space="preserve">    Boujdour</t>
  </si>
  <si>
    <t xml:space="preserve">بوجدور </t>
  </si>
  <si>
    <t xml:space="preserve">    Es-Semara</t>
  </si>
  <si>
    <t>السمارة</t>
  </si>
  <si>
    <t>طرفاية</t>
  </si>
  <si>
    <t xml:space="preserve">   Assa-Zag</t>
  </si>
  <si>
    <t>أسا ــ الزاك</t>
  </si>
  <si>
    <t xml:space="preserve">كلميم </t>
  </si>
  <si>
    <t xml:space="preserve">   Tan-Tan</t>
  </si>
  <si>
    <t>طان طان</t>
  </si>
  <si>
    <t xml:space="preserve">   Sidi ifni</t>
  </si>
  <si>
    <t>سيدي إفني</t>
  </si>
  <si>
    <t xml:space="preserve">   Agadir-Ida ou Tanane</t>
  </si>
  <si>
    <t>أكاديرــ إداوتنان</t>
  </si>
  <si>
    <t xml:space="preserve">   Inezgane-Aït Melloul</t>
  </si>
  <si>
    <t>إنزكان ــ أيت ملول</t>
  </si>
  <si>
    <t xml:space="preserve">   Chtouka-Aït Baha</t>
  </si>
  <si>
    <t>اشتوكة ــ أيت باها</t>
  </si>
  <si>
    <t>تارودانت</t>
  </si>
  <si>
    <t xml:space="preserve">  Tata</t>
  </si>
  <si>
    <t>طاطا</t>
  </si>
  <si>
    <t>تيزنيت</t>
  </si>
  <si>
    <t>Marrakech -Safi</t>
  </si>
  <si>
    <t xml:space="preserve">  Marrakech</t>
  </si>
  <si>
    <t xml:space="preserve">مراكش </t>
  </si>
  <si>
    <t xml:space="preserve">  Chichaoua</t>
  </si>
  <si>
    <t>شيشاوة</t>
  </si>
  <si>
    <t xml:space="preserve">  Al Haouz</t>
  </si>
  <si>
    <t>الحوز</t>
  </si>
  <si>
    <t>الرحامنة</t>
  </si>
  <si>
    <t xml:space="preserve">  Essaouira</t>
  </si>
  <si>
    <t>الصويرة</t>
  </si>
  <si>
    <t xml:space="preserve">  El Kalaa-Sraghna</t>
  </si>
  <si>
    <t>آسفي</t>
  </si>
  <si>
    <t xml:space="preserve">  Youssoufia</t>
  </si>
  <si>
    <t>اليوسفية</t>
  </si>
  <si>
    <t xml:space="preserve">   Oujda-Angad</t>
  </si>
  <si>
    <t xml:space="preserve">   Berkane </t>
  </si>
  <si>
    <t>وجدة أنكاد</t>
  </si>
  <si>
    <t xml:space="preserve">   Figuig</t>
  </si>
  <si>
    <t xml:space="preserve">بركان  </t>
  </si>
  <si>
    <t xml:space="preserve">   Jerada</t>
  </si>
  <si>
    <t xml:space="preserve">   Nador</t>
  </si>
  <si>
    <t>دريوش</t>
  </si>
  <si>
    <t>الرشيدية</t>
  </si>
  <si>
    <t xml:space="preserve">   Ouarzazate </t>
  </si>
  <si>
    <t>ميدلت</t>
  </si>
  <si>
    <t xml:space="preserve">ورزازات </t>
  </si>
  <si>
    <t xml:space="preserve">   Zagora</t>
  </si>
  <si>
    <t>تنغير</t>
  </si>
  <si>
    <t>زاكورة</t>
  </si>
  <si>
    <t xml:space="preserve">            </t>
  </si>
  <si>
    <t xml:space="preserve"> Casablanca-Settat</t>
  </si>
  <si>
    <t>الدار البيضاء -سطات</t>
  </si>
  <si>
    <t xml:space="preserve">الدار البيضاء </t>
  </si>
  <si>
    <t xml:space="preserve">   Mohammedia</t>
  </si>
  <si>
    <t>المحمدية</t>
  </si>
  <si>
    <t>بنسليمان</t>
  </si>
  <si>
    <t>برشيد</t>
  </si>
  <si>
    <t>الجديدة</t>
  </si>
  <si>
    <t>مديونة</t>
  </si>
  <si>
    <t xml:space="preserve">  Nouacer</t>
  </si>
  <si>
    <t>النواصر</t>
  </si>
  <si>
    <t>سيدي بنور</t>
  </si>
  <si>
    <t xml:space="preserve">   Rabat</t>
  </si>
  <si>
    <t xml:space="preserve">   Salé</t>
  </si>
  <si>
    <t>سـلا</t>
  </si>
  <si>
    <t xml:space="preserve">   Skhirate-Témara</t>
  </si>
  <si>
    <t xml:space="preserve">   Kénitra</t>
  </si>
  <si>
    <t xml:space="preserve">   Khémisset</t>
  </si>
  <si>
    <t xml:space="preserve">   Sidi Kacem</t>
  </si>
  <si>
    <t xml:space="preserve">   Sidi Slimane</t>
  </si>
  <si>
    <t>Beni Mellal-Khénifra</t>
  </si>
  <si>
    <t xml:space="preserve">   Azilal</t>
  </si>
  <si>
    <t xml:space="preserve">   Béni Mellal</t>
  </si>
  <si>
    <t xml:space="preserve">   Fkih Ben Saleh</t>
  </si>
  <si>
    <t xml:space="preserve">   Khénifra</t>
  </si>
  <si>
    <t xml:space="preserve">   Kouribga</t>
  </si>
  <si>
    <t xml:space="preserve">   Fès </t>
  </si>
  <si>
    <t>فاس</t>
  </si>
  <si>
    <t xml:space="preserve">   Meknès</t>
  </si>
  <si>
    <t xml:space="preserve">   Boulemane</t>
  </si>
  <si>
    <t xml:space="preserve">   El Hajeb</t>
  </si>
  <si>
    <t xml:space="preserve">   Ifrane</t>
  </si>
  <si>
    <t xml:space="preserve">   Sefrou</t>
  </si>
  <si>
    <t xml:space="preserve">   Taounate</t>
  </si>
  <si>
    <t xml:space="preserve">   Taza</t>
  </si>
  <si>
    <t>Tanger - Tétouan Al Hoceima</t>
  </si>
  <si>
    <r>
      <t xml:space="preserve">طنجة ــ تطوان </t>
    </r>
    <r>
      <rPr>
        <b/>
        <sz val="11"/>
        <rFont val="Times New Roman"/>
        <family val="1"/>
      </rPr>
      <t xml:space="preserve">ــ </t>
    </r>
    <r>
      <rPr>
        <b/>
        <sz val="11"/>
        <rFont val="Times New Roman"/>
        <family val="1"/>
        <charset val="178"/>
      </rPr>
      <t>الحسيمة</t>
    </r>
  </si>
  <si>
    <t xml:space="preserve">   Tanger-Assilah </t>
  </si>
  <si>
    <t xml:space="preserve">طنجة ــ أصيلة  </t>
  </si>
  <si>
    <t xml:space="preserve">   Al Hoceima</t>
  </si>
  <si>
    <t xml:space="preserve">   Chefchaouen</t>
  </si>
  <si>
    <t xml:space="preserve">   Larache</t>
  </si>
  <si>
    <t xml:space="preserve">   M'diaq</t>
  </si>
  <si>
    <t>المضيق</t>
  </si>
  <si>
    <t xml:space="preserve">   Ouezzane</t>
  </si>
  <si>
    <t xml:space="preserve">   Tétouan</t>
  </si>
  <si>
    <t xml:space="preserve"> Source :Ministre de l’Inclusion économique, de la Petite entreprise, de l’Emploi et des Compétences</t>
  </si>
  <si>
    <r>
      <t>11 - 5</t>
    </r>
    <r>
      <rPr>
        <b/>
        <sz val="16"/>
        <rFont val="Times New Roman"/>
        <family val="1"/>
      </rPr>
      <t xml:space="preserve"> المؤسسات حسب الوسط والجهة </t>
    </r>
  </si>
  <si>
    <t xml:space="preserve"> 11 - 5 Etablissements selon le milieu de résidence,   </t>
  </si>
  <si>
    <t xml:space="preserve">           la région et la province (ou la préfecture) </t>
  </si>
  <si>
    <r>
      <t xml:space="preserve">    </t>
    </r>
    <r>
      <rPr>
        <b/>
        <sz val="10"/>
        <rFont val="Times New Roman"/>
        <family val="1"/>
      </rPr>
      <t xml:space="preserve"> </t>
    </r>
    <r>
      <rPr>
        <b/>
        <sz val="16"/>
        <rFont val="Times New Roman"/>
        <family val="1"/>
      </rPr>
      <t xml:space="preserve">     والجهة والإقليم (أوالعمالة)  </t>
    </r>
  </si>
  <si>
    <t xml:space="preserve">11 - 6 Personnel enseignant selon le milieu, le sexe,    </t>
  </si>
  <si>
    <r>
      <t xml:space="preserve">11 - 6 </t>
    </r>
    <r>
      <rPr>
        <b/>
        <sz val="16"/>
        <rFont val="Times New Roman"/>
        <family val="1"/>
      </rPr>
      <t xml:space="preserve">هيئة التدريس حسب الوسط والجنس    </t>
    </r>
  </si>
  <si>
    <r>
      <t xml:space="preserve">          la région et la province (ou la préfecture) </t>
    </r>
    <r>
      <rPr>
        <sz val="10"/>
        <rFont val="Times New Roman"/>
        <family val="1"/>
      </rPr>
      <t>(suite)</t>
    </r>
    <r>
      <rPr>
        <b/>
        <sz val="14"/>
        <rFont val="Times New Roman"/>
        <family val="1"/>
      </rPr>
      <t xml:space="preserve">  </t>
    </r>
  </si>
  <si>
    <r>
      <t xml:space="preserve">         والجهة والإقليم (أوالعمالة) </t>
    </r>
    <r>
      <rPr>
        <sz val="10"/>
        <rFont val="Times New Roman"/>
        <family val="1"/>
      </rPr>
      <t>(تابع)</t>
    </r>
    <r>
      <rPr>
        <b/>
        <sz val="16"/>
        <rFont val="Times New Roman"/>
        <family val="1"/>
      </rPr>
      <t xml:space="preserve">  </t>
    </r>
  </si>
  <si>
    <r>
      <t xml:space="preserve">         </t>
    </r>
    <r>
      <rPr>
        <b/>
        <sz val="16"/>
        <rFont val="Times New Roman"/>
        <family val="1"/>
      </rPr>
      <t xml:space="preserve"> حسب المستوى والجنس </t>
    </r>
  </si>
  <si>
    <t xml:space="preserve">           selon le niveau et le sexe</t>
  </si>
  <si>
    <t xml:space="preserve"> 11 -8 Evolution de l'effectif des élèves selon l'âge et le sexe </t>
  </si>
  <si>
    <r>
      <t>11 - 8</t>
    </r>
    <r>
      <rPr>
        <b/>
        <sz val="16"/>
        <rFont val="Times New Roman"/>
        <family val="1"/>
      </rPr>
      <t xml:space="preserve"> تطور عدد التلاميذ حسب السن والجنس</t>
    </r>
  </si>
  <si>
    <t xml:space="preserve">             selon l'âge, le sexe et le milieu de résidence</t>
  </si>
  <si>
    <r>
      <t xml:space="preserve">                   </t>
    </r>
    <r>
      <rPr>
        <b/>
        <sz val="16"/>
        <rFont val="Times New Roman"/>
        <family val="1"/>
      </rPr>
      <t>حسب السن والجنس ووسط الإقامة</t>
    </r>
  </si>
  <si>
    <t xml:space="preserve">         Féminin</t>
  </si>
  <si>
    <r>
      <t xml:space="preserve">     Nouveaux en 1</t>
    </r>
    <r>
      <rPr>
        <b/>
        <vertAlign val="superscript"/>
        <sz val="10"/>
        <rFont val="Times New Roman"/>
        <family val="1"/>
      </rPr>
      <t>ère</t>
    </r>
    <r>
      <rPr>
        <b/>
        <sz val="10"/>
        <rFont val="Times New Roman"/>
        <family val="1"/>
      </rPr>
      <t xml:space="preserve"> année collégiale</t>
    </r>
  </si>
  <si>
    <t xml:space="preserve">   dont annexes</t>
  </si>
  <si>
    <t xml:space="preserve">          la région et la province (ou la préfecture) </t>
  </si>
  <si>
    <r>
      <t xml:space="preserve">          والجهة والإقليم (أوالعمالة)</t>
    </r>
    <r>
      <rPr>
        <b/>
        <sz val="10"/>
        <rFont val="Times New Roman"/>
        <family val="1"/>
      </rPr>
      <t xml:space="preserve"> </t>
    </r>
  </si>
  <si>
    <t>التقني التجاري</t>
  </si>
  <si>
    <t>التقني الصناعي</t>
  </si>
  <si>
    <t xml:space="preserve">             baccalauréat selon la branche et le sexe </t>
  </si>
  <si>
    <t xml:space="preserve">          الباكالوريا حسب الشعبة والجنس</t>
  </si>
  <si>
    <t>Art Culinaire et Service de Table</t>
  </si>
  <si>
    <t>فن الطبخ  والمطعمة والخدمات</t>
  </si>
  <si>
    <t>Banque et Assurance</t>
  </si>
  <si>
    <t>البنك و التأمين</t>
  </si>
  <si>
    <t xml:space="preserve">           technicien spécialisé (BTS) par spécialité</t>
  </si>
  <si>
    <t xml:space="preserve">1ère année </t>
  </si>
  <si>
    <t>Ain Sebaa Hay Mohammadi</t>
  </si>
  <si>
    <t>عين السبع الحي المحمدي</t>
  </si>
  <si>
    <t>الراشيدية</t>
  </si>
  <si>
    <t>أكادير إدوتنان</t>
  </si>
  <si>
    <t>تزنيت</t>
  </si>
  <si>
    <t>العيون</t>
  </si>
  <si>
    <t>Skhirate Temara</t>
  </si>
  <si>
    <t>Casablanca Anfa</t>
  </si>
  <si>
    <t>Ain Chok</t>
  </si>
  <si>
    <t>Mohammadia</t>
  </si>
  <si>
    <t>الصخيرات تمارة</t>
  </si>
  <si>
    <t>البيضاء أنفا</t>
  </si>
  <si>
    <t>عين الشق</t>
  </si>
  <si>
    <t>المسالك والشعب</t>
  </si>
  <si>
    <t>Filières / Branches</t>
  </si>
  <si>
    <t xml:space="preserve">   Let. et Sc. Hum. - Option Sport Etude</t>
  </si>
  <si>
    <t>الآداب و العلوم الإنسانية - خيار رياضة ودراسة</t>
  </si>
  <si>
    <t>علوم - خيار رياضة ودراسة</t>
  </si>
  <si>
    <t xml:space="preserve">   Sciences - Option Sport Etude</t>
  </si>
  <si>
    <t>علوم الاقتصاد والتدبير</t>
  </si>
  <si>
    <t xml:space="preserve">   Let. et Sc. Hum. - Option Français</t>
  </si>
  <si>
    <t xml:space="preserve"> Sciences - Option Sport Etude</t>
  </si>
  <si>
    <t xml:space="preserve"> Lettres - Option Sport Etude</t>
  </si>
  <si>
    <t>آداب - خيار رياضة ودراسة</t>
  </si>
  <si>
    <t>العلوم الإنسانية - خيار رياضة ودراسة</t>
  </si>
  <si>
    <t xml:space="preserve"> Sciences Humaines - Option Sport Etude</t>
  </si>
  <si>
    <t xml:space="preserve">    Sciences de la Vie et de la Terre - Option Sport Etude</t>
  </si>
  <si>
    <t>علوم الحياة والأرض - خيار رياضة ودراسة</t>
  </si>
  <si>
    <t xml:space="preserve">  الآداب والعلوم الإنسانية</t>
  </si>
  <si>
    <t>العلوم الاقتصادية</t>
  </si>
  <si>
    <t xml:space="preserve">  الآداب والعلوم الإنسانية - خيار فرنسية - إنجليزية - إسبانية</t>
  </si>
  <si>
    <t xml:space="preserve">   مهني </t>
  </si>
  <si>
    <t xml:space="preserve">  Lettres et Sciences Humaines - Option Français-Anglais-Espagnole</t>
  </si>
  <si>
    <t xml:space="preserve">  Lettres et Sciences Humaines - Option Français - Anglais - Espagnole</t>
  </si>
  <si>
    <t xml:space="preserve">  Sciences et technologies électriques</t>
  </si>
  <si>
    <t xml:space="preserve">  علوم الاقتصاد و التدبير</t>
  </si>
  <si>
    <t xml:space="preserve">  العلوم والتكنولوجيات الميكانيكية</t>
  </si>
  <si>
    <t>Accès ouvert</t>
  </si>
  <si>
    <t>Sciences et techniques</t>
  </si>
  <si>
    <t>الطب</t>
  </si>
  <si>
    <t>Pharmacie</t>
  </si>
  <si>
    <t>الصيدلة</t>
  </si>
  <si>
    <t>علوم التربية</t>
  </si>
  <si>
    <t>Formation des enseignants</t>
  </si>
  <si>
    <t>تكوين الأساتذة</t>
  </si>
  <si>
    <t>Instituts de la Recherche scientifique</t>
  </si>
  <si>
    <t>المصدر : وزارة التعليم العالي والبحث العلمي والابتكار</t>
  </si>
  <si>
    <t xml:space="preserve">   Faculté des Sciences Rabat</t>
  </si>
  <si>
    <t xml:space="preserve">   ENSAM Rabat</t>
  </si>
  <si>
    <t>الولوج المفتوح</t>
  </si>
  <si>
    <t>Accès régulé</t>
  </si>
  <si>
    <t>الولوج المحدود</t>
  </si>
  <si>
    <t xml:space="preserve">      Féminin</t>
  </si>
  <si>
    <t xml:space="preserve">  كلية العلوم الرباط</t>
  </si>
  <si>
    <t xml:space="preserve">  كلية الطب والصيدلة وطب الأسنان</t>
  </si>
  <si>
    <t xml:space="preserve">   Faculté de Médecine et de Pharmacie et médecine dentaire</t>
  </si>
  <si>
    <t xml:space="preserve">   Faculté des Lettres et Sciences humaines Saïss</t>
  </si>
  <si>
    <t xml:space="preserve">  كلية الآداب والعلوم الإنسانية سايس</t>
  </si>
  <si>
    <t xml:space="preserve">   Faculté des Lettres et Sciences humaines Dhar Mahraz</t>
  </si>
  <si>
    <t xml:space="preserve">  كلية الآداب والعلوم الإنسانية ظهر المهراز</t>
  </si>
  <si>
    <t xml:space="preserve">  كلية العلوم ظهر المهراز</t>
  </si>
  <si>
    <t xml:space="preserve">  معهد علوم الرياضة فاس</t>
  </si>
  <si>
    <t xml:space="preserve">   Institut des Sciences de Sport Fès</t>
  </si>
  <si>
    <t xml:space="preserve">  كلية الآداب والعلوم الإنسانية بني ملال </t>
  </si>
  <si>
    <t xml:space="preserve">  كلية الاقتصاد والتدبير القنيطرة</t>
  </si>
  <si>
    <t xml:space="preserve">  كلية اللغات والآداب والفنون القنيطرة</t>
  </si>
  <si>
    <t xml:space="preserve">  كلية العلوم الإنسانية والاجتماعية القنيطرة</t>
  </si>
  <si>
    <t xml:space="preserve">  المدرسة الوطنية للتجارة والتسيير طنجة</t>
  </si>
  <si>
    <t>أكاديمية محمد السادس الدولية للطيران المدني (البيضاء)</t>
  </si>
  <si>
    <t>المدرسة الوطنية للهندسة المعمارية (وجدة)</t>
  </si>
  <si>
    <t xml:space="preserve"> النسيج والألبسة (البيضاء)</t>
  </si>
  <si>
    <t>Sciences de l'Education</t>
  </si>
  <si>
    <t>2024-2023</t>
  </si>
  <si>
    <t xml:space="preserve"> وادي الذهب </t>
  </si>
  <si>
    <r>
      <t xml:space="preserve">             </t>
    </r>
    <r>
      <rPr>
        <b/>
        <sz val="16"/>
        <rFont val="Times New Roman"/>
        <family val="1"/>
      </rPr>
      <t>والإقليم (أوالعمالة)</t>
    </r>
    <r>
      <rPr>
        <b/>
        <sz val="14"/>
        <rFont val="Times New Roman"/>
        <family val="1"/>
      </rPr>
      <t xml:space="preserve"> </t>
    </r>
    <r>
      <rPr>
        <sz val="12"/>
        <rFont val="Times New Roman"/>
        <family val="1"/>
      </rPr>
      <t>(تابع)</t>
    </r>
  </si>
  <si>
    <t xml:space="preserve"> أوسرد</t>
  </si>
  <si>
    <t xml:space="preserve">   Laâyoune</t>
  </si>
  <si>
    <t xml:space="preserve">    Laâyoune</t>
  </si>
  <si>
    <t xml:space="preserve">  وادي الذهب </t>
  </si>
  <si>
    <t xml:space="preserve">  البعثات </t>
  </si>
  <si>
    <t xml:space="preserve">            la région et  la province (ou la préfecture)</t>
  </si>
  <si>
    <t xml:space="preserve">           والجهة والإقليم (أوالعمالة)</t>
  </si>
  <si>
    <t xml:space="preserve">            la région et la province (ou la préfecture) (suite)</t>
  </si>
  <si>
    <r>
      <t xml:space="preserve">           والجهة والإقليم (أوالعمالة)</t>
    </r>
    <r>
      <rPr>
        <sz val="10"/>
        <rFont val="Times New Roman"/>
        <family val="1"/>
      </rPr>
      <t xml:space="preserve"> (تابع)</t>
    </r>
  </si>
  <si>
    <r>
      <t xml:space="preserve">           la région et la province (ou la préfecture) </t>
    </r>
    <r>
      <rPr>
        <sz val="10"/>
        <rFont val="Times New Roman"/>
        <family val="1"/>
      </rPr>
      <t>(suite)</t>
    </r>
  </si>
  <si>
    <r>
      <t xml:space="preserve">           والجهة والإقليم (أوالعمالة)</t>
    </r>
    <r>
      <rPr>
        <sz val="10"/>
        <rFont val="Times New Roman"/>
        <family val="1"/>
      </rPr>
      <t xml:space="preserve"> ( تابع)</t>
    </r>
  </si>
  <si>
    <r>
      <t xml:space="preserve">                Redoublants</t>
    </r>
    <r>
      <rPr>
        <b/>
        <sz val="8"/>
        <rFont val="Times New Roman"/>
        <family val="1"/>
      </rPr>
      <t xml:space="preserve"> (1</t>
    </r>
    <r>
      <rPr>
        <b/>
        <sz val="10"/>
        <rFont val="Times New Roman"/>
        <family val="1"/>
      </rPr>
      <t xml:space="preserve">)          </t>
    </r>
  </si>
  <si>
    <t xml:space="preserve">  Enseignement Originel</t>
  </si>
  <si>
    <t xml:space="preserve">  التعليم الأصيل</t>
  </si>
  <si>
    <t xml:space="preserve">  العلوم</t>
  </si>
  <si>
    <t xml:space="preserve">  Sciences</t>
  </si>
  <si>
    <t xml:space="preserve">  Sciences Physiques - Option  Français-Anglais-Espagnol</t>
  </si>
  <si>
    <t xml:space="preserve">  علوم فيزيائية - خيار فرنسية - إنجليزية-إسبانية</t>
  </si>
  <si>
    <t xml:space="preserve">  Sciences Chariaa</t>
  </si>
  <si>
    <t xml:space="preserve">   العلوم</t>
  </si>
  <si>
    <t xml:space="preserve">   الآداب والعلوم الإنسانية - خيار فرنسية - إنجليزية - إسبانية</t>
  </si>
  <si>
    <t>Source : Ministère de l'Education Nationale, du Préscolaire et des Sports.</t>
  </si>
  <si>
    <t>Laâyoune-Sakia El Hamra</t>
  </si>
  <si>
    <t>Dakhla-Oued Eddahab</t>
  </si>
  <si>
    <t xml:space="preserve">   Sciences de la Gestion Comptable</t>
  </si>
  <si>
    <t>الأكاديمية</t>
  </si>
  <si>
    <t>Systèmes et Réseaux Informatiques</t>
  </si>
  <si>
    <t>تطوير الذكاء الاصطناعي</t>
  </si>
  <si>
    <t>Développement de L'Intelligence Artificielle</t>
  </si>
  <si>
    <t>Al Hoceima</t>
  </si>
  <si>
    <t>Dakhla - Oued Eddahab</t>
  </si>
  <si>
    <t>Province ou préfecture</t>
  </si>
  <si>
    <t>الإقليم أو العمالة</t>
  </si>
  <si>
    <t>الاقتصاد والتدبير</t>
  </si>
  <si>
    <t>Tétouan</t>
  </si>
  <si>
    <t>Meknès</t>
  </si>
  <si>
    <t>Kénitra</t>
  </si>
  <si>
    <t>Laâyoune</t>
  </si>
  <si>
    <t xml:space="preserve">Sciences juridiques, Economiques et de Gestion </t>
  </si>
  <si>
    <t>العلوم القانونية والاقتصادية والتسيير</t>
  </si>
  <si>
    <t>المؤسسات الخاصة غير التابعة</t>
  </si>
  <si>
    <t>للجامعات</t>
  </si>
  <si>
    <t xml:space="preserve">Universités et établissements créés </t>
  </si>
  <si>
    <t>dans le cadre de partenariat</t>
  </si>
  <si>
    <t xml:space="preserve">الجامعات والمؤسسات المحدثة </t>
  </si>
  <si>
    <t>في إطار الشراكة</t>
  </si>
  <si>
    <r>
      <t xml:space="preserve">     والمدارس العليا </t>
    </r>
    <r>
      <rPr>
        <b/>
        <vertAlign val="superscript"/>
        <sz val="14"/>
        <rFont val="Times New Roman"/>
        <family val="1"/>
      </rPr>
      <t>(1)</t>
    </r>
  </si>
  <si>
    <t>المعهد الوطني للبريد والمواصلات الرباط</t>
  </si>
  <si>
    <t>المعهد الوطني لعلوم الآثار والتراث الرباط</t>
  </si>
  <si>
    <t>مدرسة العلوم الإسلامية الدار البيضاء</t>
  </si>
  <si>
    <t>Institut national d'assistance sociale Tanger</t>
  </si>
  <si>
    <t>المعهد الوطني للعمل الاجتماعي طنجة</t>
  </si>
  <si>
    <t>Beni Mellal - Khénifra</t>
  </si>
  <si>
    <t>Draâ - Tafilalet</t>
  </si>
  <si>
    <t xml:space="preserve"> درعة - تافيلالت</t>
  </si>
  <si>
    <t>Dakhla - Oued Ed-Dahab</t>
  </si>
  <si>
    <t>Fès - Meknès</t>
  </si>
  <si>
    <t xml:space="preserve">فاس - مكناس </t>
  </si>
  <si>
    <t>Casablanca - Settat</t>
  </si>
  <si>
    <t>Lâayoune - Sakia El Hamra</t>
  </si>
  <si>
    <t>العيون ـ الساقية الحمراء</t>
  </si>
  <si>
    <t xml:space="preserve">طنجة ـ  تطوان - الحسيمة </t>
  </si>
  <si>
    <t>Dakhla-Oued Ed-Dahab</t>
  </si>
  <si>
    <t>Laâyoune -  Sakia El Hamra</t>
  </si>
  <si>
    <t xml:space="preserve">    Tarfaya</t>
  </si>
  <si>
    <t xml:space="preserve">  Rehamna</t>
  </si>
  <si>
    <t xml:space="preserve">   Driouch</t>
  </si>
  <si>
    <t>المصدر:  وزارة الإدماج الاقتصادي والمقاولة الصغرى والتشغيل والكفاءات</t>
  </si>
  <si>
    <t>فحص -أنجرة</t>
  </si>
  <si>
    <t xml:space="preserve">   Fahs Anjra</t>
  </si>
  <si>
    <t>الصناعة التقليدية</t>
  </si>
  <si>
    <t xml:space="preserve">Transition énergétique </t>
  </si>
  <si>
    <t>الانتقال الطاقي</t>
  </si>
  <si>
    <t>Equipement</t>
  </si>
  <si>
    <t xml:space="preserve">التجهيز </t>
  </si>
  <si>
    <t>Santé</t>
  </si>
  <si>
    <t>الصحة</t>
  </si>
  <si>
    <t>Jeunesse</t>
  </si>
  <si>
    <t>الشباب</t>
  </si>
  <si>
    <t>Tourisme</t>
  </si>
  <si>
    <t>السياحة</t>
  </si>
  <si>
    <t>Urbanisme</t>
  </si>
  <si>
    <t xml:space="preserve">غرف التجارة والصناعة </t>
  </si>
  <si>
    <t>السمعي البصري والسينما</t>
  </si>
  <si>
    <t>Energie et Génie climatique</t>
  </si>
  <si>
    <t>الطاقة المتجددة وهندسة التبريد</t>
  </si>
  <si>
    <t>السياحة والفندقة والمطعمة</t>
  </si>
  <si>
    <t>Electricité et Electronique</t>
  </si>
  <si>
    <t xml:space="preserve">Géologie et Mines </t>
  </si>
  <si>
    <t xml:space="preserve"> العدانة والإنتاج الميكانيكي</t>
  </si>
  <si>
    <t>النسيج والملابس الجاهزة والجلد</t>
  </si>
  <si>
    <t>Pluri technologies et QHSE</t>
  </si>
  <si>
    <t>تقنيات متعددة والجودة والصحة والسلامة والبيئة</t>
  </si>
  <si>
    <t xml:space="preserve">الحراسة </t>
  </si>
  <si>
    <t>Administration, Gestion et Commerce</t>
  </si>
  <si>
    <t>Services sociaux aux ménages</t>
  </si>
  <si>
    <t xml:space="preserve">Communication, Audio visuel et Cinéma </t>
  </si>
  <si>
    <t xml:space="preserve">Chimie et Plasturgie </t>
  </si>
  <si>
    <t>Coiffure et Esthétique</t>
  </si>
  <si>
    <t>Eau et Assinissement, Environnement et Propreté</t>
  </si>
  <si>
    <t>المياه والصرف الصحي والبيئة والنظافة</t>
  </si>
  <si>
    <t>Tourisme, Hôtellerie &amp; Restauration</t>
  </si>
  <si>
    <t>الكهرباء والإلكترونيك</t>
  </si>
  <si>
    <t>الجيولوجيا والمناجم</t>
  </si>
  <si>
    <t>Métallurgie, Structure métallique et Production mécanique</t>
  </si>
  <si>
    <t>Paramédical et Santé</t>
  </si>
  <si>
    <t>Métiers du sport et Spectacles</t>
  </si>
  <si>
    <t>مهن الرياضة والعروض</t>
  </si>
  <si>
    <t>Textile, Habillement et Cuir</t>
  </si>
  <si>
    <t>Gardiennage</t>
  </si>
  <si>
    <t>QHSH : Qualité, santé, sécurité et environnement</t>
  </si>
  <si>
    <t xml:space="preserve"> Source : Ministère de l’Inclusion économique, de la Petite Entreprise, de l’Emploi et des Compétences</t>
  </si>
  <si>
    <t xml:space="preserve">         أستاذ محاضر مؤهل                </t>
  </si>
  <si>
    <t xml:space="preserve">   M.C. H.</t>
  </si>
  <si>
    <t>M.C.H.: Maître de Conférence Habilité.</t>
  </si>
  <si>
    <t>أستاذ محاضر</t>
  </si>
  <si>
    <t>مؤهل</t>
  </si>
  <si>
    <t>M.C.H.</t>
  </si>
  <si>
    <t>Médecine</t>
  </si>
  <si>
    <t xml:space="preserve">الصيدلة </t>
  </si>
  <si>
    <t xml:space="preserve">الطب </t>
  </si>
  <si>
    <r>
      <t xml:space="preserve">            établissement </t>
    </r>
    <r>
      <rPr>
        <sz val="16"/>
        <rFont val="Times New Roman"/>
        <family val="1"/>
      </rPr>
      <t>(tous cycles)</t>
    </r>
    <r>
      <rPr>
        <b/>
        <sz val="16"/>
        <rFont val="Times New Roman"/>
        <family val="1"/>
      </rPr>
      <t xml:space="preserve"> </t>
    </r>
    <r>
      <rPr>
        <vertAlign val="superscript"/>
        <sz val="16"/>
        <rFont val="Times New Roman"/>
        <family val="1"/>
      </rPr>
      <t>(1)</t>
    </r>
    <r>
      <rPr>
        <b/>
        <sz val="16"/>
        <rFont val="Times New Roman"/>
        <family val="1"/>
      </rPr>
      <t xml:space="preserve">    </t>
    </r>
  </si>
  <si>
    <r>
      <t xml:space="preserve">             établissement </t>
    </r>
    <r>
      <rPr>
        <sz val="16"/>
        <rFont val="Times New Roman"/>
        <family val="1"/>
      </rPr>
      <t>(tous cycles)</t>
    </r>
    <r>
      <rPr>
        <b/>
        <sz val="16"/>
        <rFont val="Times New Roman"/>
        <family val="1"/>
      </rPr>
      <t xml:space="preserve"> </t>
    </r>
    <r>
      <rPr>
        <sz val="16"/>
        <rFont val="Times New Roman"/>
        <family val="1"/>
      </rPr>
      <t xml:space="preserve">(suite 2) </t>
    </r>
    <r>
      <rPr>
        <vertAlign val="superscript"/>
        <sz val="16"/>
        <rFont val="Times New Roman"/>
        <family val="1"/>
      </rPr>
      <t>(1)</t>
    </r>
  </si>
  <si>
    <r>
      <t xml:space="preserve">           و المؤسسة </t>
    </r>
    <r>
      <rPr>
        <sz val="16"/>
        <rFont val="Times New Roman"/>
        <family val="1"/>
      </rPr>
      <t>(جميع الأسلاك) (تابع 1)</t>
    </r>
    <r>
      <rPr>
        <b/>
        <sz val="16"/>
        <rFont val="Times New Roman"/>
        <family val="1"/>
      </rPr>
      <t xml:space="preserve"> </t>
    </r>
    <r>
      <rPr>
        <vertAlign val="superscript"/>
        <sz val="16"/>
        <rFont val="Times New Roman"/>
        <family val="1"/>
      </rPr>
      <t>(1)</t>
    </r>
  </si>
  <si>
    <t>(1) y compris les écoles rattachées aux universités.</t>
  </si>
  <si>
    <t>(1) يشمل المدارس التابعة للجامعات</t>
  </si>
  <si>
    <t xml:space="preserve">  المدرسة الوطنية العليا للذكاء الاصطناعي والرقمنة بركان</t>
  </si>
  <si>
    <t xml:space="preserve">   Ecole nationale supérieure de l'intelligence artificielle et digitalisation Berkane</t>
  </si>
  <si>
    <t xml:space="preserve">   Faculté de Médecine et Pharmacie</t>
  </si>
  <si>
    <t xml:space="preserve">  كلية الطب والصيدلة بني ملال</t>
  </si>
  <si>
    <t xml:space="preserve">   FSJES Ain Chok Casablanca</t>
  </si>
  <si>
    <t>ك. ع. ق. ا. ا. عين الشق الدار البيضاء</t>
  </si>
  <si>
    <t xml:space="preserve">  كلية الآداب والعلوم الإنسانية تطوان</t>
  </si>
  <si>
    <t xml:space="preserve">  كلية العلوم تطوان</t>
  </si>
  <si>
    <t xml:space="preserve">   ENCG Meknès </t>
  </si>
  <si>
    <t xml:space="preserve">  المدرسة الوطنية للتجارة والتسيير مكناس</t>
  </si>
  <si>
    <t xml:space="preserve">   Faculté de médecine et de Pharmacie Errachidia</t>
  </si>
  <si>
    <t xml:space="preserve">   Faculté des Lettres et Sciences Humaines Tétouan</t>
  </si>
  <si>
    <t xml:space="preserve">Masculin + féminin </t>
  </si>
  <si>
    <t xml:space="preserve">Féminin </t>
  </si>
  <si>
    <t xml:space="preserve">   FMP Agadir</t>
  </si>
  <si>
    <t xml:space="preserve">   FMP Guelmim</t>
  </si>
  <si>
    <t>كلية الطب والصيدلة كلميم</t>
  </si>
  <si>
    <t xml:space="preserve">المدرسة الوطنية العليا للذكاء الاصطناعي </t>
  </si>
  <si>
    <t>وعلوم المعطيات تارودانت</t>
  </si>
  <si>
    <t xml:space="preserve">   Ecole nationale supérieure de l'Intelligence artificielle</t>
  </si>
  <si>
    <t xml:space="preserve">   et des Sciences des Données Taroudant</t>
  </si>
  <si>
    <t>المدرسة الوطنية للتجارة والتسيير الداخلة</t>
  </si>
  <si>
    <t xml:space="preserve">   Ecole Nationale des sciences appliquées Kénitra </t>
  </si>
  <si>
    <t xml:space="preserve">  FEG Kénitra </t>
  </si>
  <si>
    <t xml:space="preserve">    Kénitra</t>
  </si>
  <si>
    <t xml:space="preserve">  FLLA Kénitra</t>
  </si>
  <si>
    <t xml:space="preserve">  FSHS Kénitra</t>
  </si>
  <si>
    <t xml:space="preserve">   IMS Kénitra</t>
  </si>
  <si>
    <t xml:space="preserve">  كلية الاقتصاد والتدبير - سطات </t>
  </si>
  <si>
    <t xml:space="preserve">  المعهد العالي لعلوم الصحة سطات</t>
  </si>
  <si>
    <t xml:space="preserve">  ESEF Berrechid</t>
  </si>
  <si>
    <t xml:space="preserve">  المدرسة العليا للتربية والتكوين - برشيد</t>
  </si>
  <si>
    <t>Internat ENSAM Rabat</t>
  </si>
  <si>
    <t>داخلية المدرسة الوطنية العليا للفنون والمهن الرباط</t>
  </si>
  <si>
    <t>(2): A cause de la pandémie du Covid 19, seulement 70% de la capacité des cités utilisés et certaines internats sont restées fermées en 2022</t>
  </si>
  <si>
    <t>(2): استعملت %70 فقط من الطاقة الاستيعابية للأحياء الجامعية سنة 2022 يسبب جائحة كورونا</t>
  </si>
  <si>
    <t xml:space="preserve">Sciences de l'Education </t>
  </si>
  <si>
    <t>Formation des enseignants (ENS &amp; ENSET)</t>
  </si>
  <si>
    <t xml:space="preserve">علوم التربية </t>
  </si>
  <si>
    <t>تكوين الأساتذة (م ع أ + م ع ت ت)</t>
  </si>
  <si>
    <t>…</t>
  </si>
  <si>
    <r>
      <t xml:space="preserve">    Inscrits aux universités </t>
    </r>
    <r>
      <rPr>
        <sz val="11"/>
        <rFont val="Times New Roman"/>
        <family val="1"/>
      </rPr>
      <t>(tous cycles)(1)</t>
    </r>
  </si>
  <si>
    <r>
      <t xml:space="preserve">   المسجلون بالجامعات </t>
    </r>
    <r>
      <rPr>
        <sz val="12"/>
        <rFont val="Times New Roman"/>
        <family val="1"/>
      </rPr>
      <t>(جميع الأسلاك) (1)</t>
    </r>
  </si>
  <si>
    <r>
      <t xml:space="preserve"> Instituts et écoles supérieurs </t>
    </r>
    <r>
      <rPr>
        <sz val="11"/>
        <rFont val="Times New Roman"/>
        <family val="1"/>
      </rPr>
      <t>(2)</t>
    </r>
  </si>
  <si>
    <t xml:space="preserve"> et Sociales</t>
  </si>
  <si>
    <r>
      <t xml:space="preserve">           والمؤسسة </t>
    </r>
    <r>
      <rPr>
        <sz val="16"/>
        <rFont val="Times New Roman"/>
        <family val="1"/>
      </rPr>
      <t>(جميع الأسلاك)</t>
    </r>
    <r>
      <rPr>
        <b/>
        <sz val="16"/>
        <rFont val="Times New Roman"/>
        <family val="1"/>
      </rPr>
      <t xml:space="preserve"> </t>
    </r>
    <r>
      <rPr>
        <vertAlign val="superscript"/>
        <sz val="16"/>
        <rFont val="Times New Roman"/>
        <family val="1"/>
      </rPr>
      <t>(1)</t>
    </r>
  </si>
  <si>
    <t>الحي الجامعي  السويسي الأول الرباط</t>
  </si>
  <si>
    <t>الحي الجامعي  السويسي الثاني الرباط</t>
  </si>
  <si>
    <t>الخريجون</t>
  </si>
  <si>
    <t xml:space="preserve">  Académie Internationale de l'Aviation Civile (Casa)</t>
  </si>
  <si>
    <t>المعهد العالي للمهن التمريضية وتقنيات الصحة</t>
  </si>
  <si>
    <t>مؤسسة دار الحديث الحسنية (الرباط)</t>
  </si>
  <si>
    <t>المعهد الوطني للعمل الاجتماعي (طنجة)</t>
  </si>
  <si>
    <t xml:space="preserve"> الآثار والتراث الرباط</t>
  </si>
  <si>
    <t xml:space="preserve">    la Jeunesse et des Sports (Salé)</t>
  </si>
  <si>
    <t xml:space="preserve">   والرياضة (سلا)</t>
  </si>
  <si>
    <t xml:space="preserve">                        Rural</t>
  </si>
  <si>
    <t>2025-2024</t>
  </si>
  <si>
    <t>2024-2025</t>
  </si>
  <si>
    <t>الأولي غير المهيكل</t>
  </si>
  <si>
    <t>الأولي الخصوصي</t>
  </si>
  <si>
    <t xml:space="preserve"> Préscolaire Privé</t>
  </si>
  <si>
    <t xml:space="preserve"> Préscolaire non structuré</t>
  </si>
  <si>
    <t xml:space="preserve">           non structuré selon la région et la province </t>
  </si>
  <si>
    <t xml:space="preserve">             غير المهيكل حسب الجهة والإقليم </t>
  </si>
  <si>
    <t xml:space="preserve">         الخصوصي والعمومي حسب الجهة </t>
  </si>
  <si>
    <t xml:space="preserve">          préscolaire moderne privé et public selon la région et  </t>
  </si>
  <si>
    <t xml:space="preserve">  آداب - خيار فرنسية - إنجليزية - إسبانية</t>
  </si>
  <si>
    <t xml:space="preserve">  علوم إنسانية- خيار فرنسية - إنجليزية - إسبانية</t>
  </si>
  <si>
    <t xml:space="preserve">  علوم فيزيائية - خيار فرنسية - إنجليزية - إسبانية</t>
  </si>
  <si>
    <t>Juin-2024</t>
  </si>
  <si>
    <t xml:space="preserve">يونيو  2024 </t>
  </si>
  <si>
    <t xml:space="preserve">         الإعدادي والتأهيلي حسب الشعبة  </t>
  </si>
  <si>
    <t xml:space="preserve">            مراكز التبريز</t>
  </si>
  <si>
    <t xml:space="preserve">             par centre d'agrégation </t>
  </si>
  <si>
    <t>Physique et Sciences de l'Ingénieur (PSI)</t>
  </si>
  <si>
    <t xml:space="preserve"> الفيزياء وعلوم المهندس</t>
  </si>
  <si>
    <t>Physique et Chimie (PC)</t>
  </si>
  <si>
    <t xml:space="preserve"> الفيزياء والكيمياء</t>
  </si>
  <si>
    <t>الهندسة الطاقية</t>
  </si>
  <si>
    <t>Génie Mécanique et Productique</t>
  </si>
  <si>
    <t>تسيير المطعمة</t>
  </si>
  <si>
    <t>nie civil option Bâtiment</t>
  </si>
  <si>
    <t>الهندسة المدنية تخصص البناء</t>
  </si>
  <si>
    <t>Génie Energétique</t>
  </si>
  <si>
    <t>Gestion de la Restauration</t>
  </si>
  <si>
    <t>الهندسة الميكانيكية والإنتاجياتية</t>
  </si>
  <si>
    <t>Berkane</t>
  </si>
  <si>
    <t>بركان</t>
  </si>
  <si>
    <t>Tanger Assilah</t>
  </si>
  <si>
    <t>طنجة أصيلا</t>
  </si>
  <si>
    <t>2023-2022</t>
  </si>
  <si>
    <t>ESEF</t>
  </si>
  <si>
    <t>المدارس العليا للأساتذة</t>
  </si>
  <si>
    <t>ENSET</t>
  </si>
  <si>
    <t xml:space="preserve">ENS </t>
  </si>
  <si>
    <t xml:space="preserve">المدارس العليا للتربية والتكوين </t>
  </si>
  <si>
    <t>المدرسة العليا للأساتذة التعليم التقني</t>
  </si>
  <si>
    <t xml:space="preserve">    أستاذ محاضر </t>
  </si>
  <si>
    <t>MC</t>
  </si>
  <si>
    <t xml:space="preserve">MC : Maître de conférence </t>
  </si>
  <si>
    <t xml:space="preserve">أستاذ محاضر </t>
  </si>
  <si>
    <t>MC : Maître de conférence</t>
  </si>
  <si>
    <t xml:space="preserve">  كلية الطب والصيدلة وجدة </t>
  </si>
  <si>
    <t xml:space="preserve">   والاجتماعية وجدة</t>
  </si>
  <si>
    <t xml:space="preserve">  كلية العلوم وجدة</t>
  </si>
  <si>
    <t xml:space="preserve">   Faculté des Lettres et Sciences Humaines Oujda</t>
  </si>
  <si>
    <t xml:space="preserve">    Economiques et Sociales Oujda</t>
  </si>
  <si>
    <t xml:space="preserve">   Faculté de Médecine et de Pharmacie Oujda</t>
  </si>
  <si>
    <t xml:space="preserve">   Faculté des Sciences Oujda</t>
  </si>
  <si>
    <t xml:space="preserve">   Ecole Nationale de Commerce et de Gestion Oujda</t>
  </si>
  <si>
    <t xml:space="preserve">  كلية الآداب والعلوم الإنسانية وجدة</t>
  </si>
  <si>
    <t xml:space="preserve">  المدرسة الوطنية للتجارة والتسيير  وجدة</t>
  </si>
  <si>
    <t>EST Tétouan</t>
  </si>
  <si>
    <t>المدرسة العليا للتكنولوجيا تطوان</t>
  </si>
  <si>
    <t>Etrangers</t>
  </si>
  <si>
    <t xml:space="preserve">   والاجتماعية مكناس</t>
  </si>
  <si>
    <t xml:space="preserve">  كلية الآداب والعلوم الإنسانية مكناس</t>
  </si>
  <si>
    <t xml:space="preserve">  كلية العلوم مكناس</t>
  </si>
  <si>
    <t xml:space="preserve">  كلية الطب والصيدلة الراشيدية</t>
  </si>
  <si>
    <t xml:space="preserve">  المدرسة الوطنية العليا للفنون والمهن مكناس</t>
  </si>
  <si>
    <t xml:space="preserve">  المدرسة العليا للتكنولوجيا مكناس</t>
  </si>
  <si>
    <t>المدرسة العليا للتكنولوجيا ورزازات</t>
  </si>
  <si>
    <t xml:space="preserve">  EST Ouarzazate</t>
  </si>
  <si>
    <t xml:space="preserve">  كلية العلوم القانونية والسياسية سطات</t>
  </si>
  <si>
    <t>Cité Universitaire Kénitra 2</t>
  </si>
  <si>
    <t>الحي الجامعي القنيطرة 2</t>
  </si>
  <si>
    <t>Cité Universitaire Taza</t>
  </si>
  <si>
    <t>الحي الجامعي تازة</t>
  </si>
  <si>
    <r>
      <t>2023-2022</t>
    </r>
    <r>
      <rPr>
        <b/>
        <vertAlign val="superscript"/>
        <sz val="10"/>
        <rFont val="Times New Roman"/>
        <family val="1"/>
      </rPr>
      <t>(2)</t>
    </r>
  </si>
  <si>
    <t xml:space="preserve"> الولوج المفتوح</t>
  </si>
  <si>
    <t xml:space="preserve"> الولوج المحدود</t>
  </si>
  <si>
    <t>2022-2021</t>
  </si>
  <si>
    <r>
      <t xml:space="preserve">   Elèves de la 6</t>
    </r>
    <r>
      <rPr>
        <b/>
        <vertAlign val="superscript"/>
        <sz val="11"/>
        <rFont val="Times New Roman"/>
        <family val="1"/>
      </rPr>
      <t>ème</t>
    </r>
    <r>
      <rPr>
        <b/>
        <sz val="11"/>
        <rFont val="Times New Roman"/>
        <family val="1"/>
      </rPr>
      <t xml:space="preserve"> Année </t>
    </r>
  </si>
  <si>
    <r>
      <t xml:space="preserve">   Nouveaux inscrits en 1</t>
    </r>
    <r>
      <rPr>
        <b/>
        <vertAlign val="superscript"/>
        <sz val="11"/>
        <rFont val="Times New Roman"/>
        <family val="1"/>
      </rPr>
      <t>ère</t>
    </r>
    <r>
      <rPr>
        <b/>
        <sz val="11"/>
        <rFont val="Times New Roman"/>
        <family val="1"/>
      </rPr>
      <t xml:space="preserve"> Année </t>
    </r>
  </si>
  <si>
    <r>
      <t xml:space="preserve">   1</t>
    </r>
    <r>
      <rPr>
        <b/>
        <vertAlign val="superscript"/>
        <sz val="11"/>
        <rFont val="Times New Roman"/>
        <family val="1"/>
      </rPr>
      <t>ère</t>
    </r>
    <r>
      <rPr>
        <b/>
        <sz val="11"/>
        <rFont val="Times New Roman"/>
        <family val="1"/>
      </rPr>
      <t xml:space="preserve"> Année</t>
    </r>
  </si>
  <si>
    <t xml:space="preserve">      Doublants(1)</t>
  </si>
  <si>
    <t xml:space="preserve">  المكررون (1)</t>
  </si>
  <si>
    <r>
      <t xml:space="preserve">   2</t>
    </r>
    <r>
      <rPr>
        <b/>
        <vertAlign val="superscript"/>
        <sz val="11"/>
        <rFont val="Times New Roman"/>
        <family val="1"/>
      </rPr>
      <t>ème</t>
    </r>
    <r>
      <rPr>
        <b/>
        <sz val="11"/>
        <rFont val="Times New Roman"/>
        <family val="1"/>
      </rPr>
      <t xml:space="preserve"> Année</t>
    </r>
  </si>
  <si>
    <r>
      <t xml:space="preserve">   3</t>
    </r>
    <r>
      <rPr>
        <b/>
        <vertAlign val="superscript"/>
        <sz val="11"/>
        <rFont val="Times New Roman"/>
        <family val="1"/>
      </rPr>
      <t>ème</t>
    </r>
    <r>
      <rPr>
        <b/>
        <sz val="11"/>
        <rFont val="Times New Roman"/>
        <family val="1"/>
      </rPr>
      <t xml:space="preserve"> Année</t>
    </r>
  </si>
  <si>
    <r>
      <t xml:space="preserve">   4</t>
    </r>
    <r>
      <rPr>
        <b/>
        <vertAlign val="superscript"/>
        <sz val="11"/>
        <rFont val="Times New Roman"/>
        <family val="1"/>
      </rPr>
      <t>ème</t>
    </r>
    <r>
      <rPr>
        <b/>
        <sz val="11"/>
        <rFont val="Times New Roman"/>
        <family val="1"/>
      </rPr>
      <t xml:space="preserve"> Année</t>
    </r>
  </si>
  <si>
    <r>
      <t xml:space="preserve">   5</t>
    </r>
    <r>
      <rPr>
        <b/>
        <vertAlign val="superscript"/>
        <sz val="11"/>
        <rFont val="Times New Roman"/>
        <family val="1"/>
      </rPr>
      <t>ème</t>
    </r>
    <r>
      <rPr>
        <b/>
        <sz val="11"/>
        <rFont val="Times New Roman"/>
        <family val="1"/>
      </rPr>
      <t xml:space="preserve"> Année</t>
    </r>
  </si>
  <si>
    <r>
      <t xml:space="preserve">   6</t>
    </r>
    <r>
      <rPr>
        <b/>
        <vertAlign val="superscript"/>
        <sz val="11"/>
        <rFont val="Times New Roman"/>
        <family val="1"/>
      </rPr>
      <t>ème</t>
    </r>
    <r>
      <rPr>
        <b/>
        <sz val="11"/>
        <rFont val="Times New Roman"/>
        <family val="1"/>
      </rPr>
      <t xml:space="preserve"> Année</t>
    </r>
  </si>
  <si>
    <r>
      <t xml:space="preserve">     </t>
    </r>
    <r>
      <rPr>
        <b/>
        <sz val="11"/>
        <rFont val="Times New Roman"/>
        <family val="1"/>
      </rPr>
      <t xml:space="preserve"> Doublants</t>
    </r>
    <r>
      <rPr>
        <sz val="11"/>
        <rFont val="Times New Roman"/>
        <family val="1"/>
      </rPr>
      <t>(1)</t>
    </r>
  </si>
  <si>
    <r>
      <t xml:space="preserve">   3</t>
    </r>
    <r>
      <rPr>
        <b/>
        <vertAlign val="superscript"/>
        <sz val="11"/>
        <rFont val="Times New Roman"/>
        <family val="1"/>
      </rPr>
      <t xml:space="preserve">ème </t>
    </r>
    <r>
      <rPr>
        <b/>
        <sz val="11"/>
        <rFont val="Times New Roman"/>
        <family val="1"/>
      </rPr>
      <t>Année</t>
    </r>
  </si>
  <si>
    <r>
      <t xml:space="preserve">   5</t>
    </r>
    <r>
      <rPr>
        <b/>
        <vertAlign val="superscript"/>
        <sz val="11"/>
        <rFont val="Times New Roman"/>
        <family val="1"/>
      </rPr>
      <t xml:space="preserve">ème </t>
    </r>
    <r>
      <rPr>
        <b/>
        <sz val="11"/>
        <rFont val="Times New Roman"/>
        <family val="1"/>
      </rPr>
      <t>Année</t>
    </r>
  </si>
  <si>
    <r>
      <t xml:space="preserve">  المكررون</t>
    </r>
    <r>
      <rPr>
        <sz val="11"/>
        <rFont val="Times New Roman"/>
        <family val="1"/>
      </rPr>
      <t xml:space="preserve"> (1)</t>
    </r>
  </si>
  <si>
    <t>Personnel enseignant</t>
  </si>
  <si>
    <r>
      <t>3</t>
    </r>
    <r>
      <rPr>
        <b/>
        <vertAlign val="superscript"/>
        <sz val="11"/>
        <rFont val="Times New Roman"/>
        <family val="1"/>
      </rPr>
      <t>ème</t>
    </r>
    <r>
      <rPr>
        <b/>
        <sz val="11"/>
        <rFont val="Times New Roman"/>
        <family val="1"/>
      </rPr>
      <t xml:space="preserve"> Année</t>
    </r>
  </si>
  <si>
    <r>
      <t>2</t>
    </r>
    <r>
      <rPr>
        <b/>
        <vertAlign val="superscript"/>
        <sz val="11"/>
        <rFont val="Times New Roman"/>
        <family val="1"/>
      </rPr>
      <t>ème</t>
    </r>
    <r>
      <rPr>
        <b/>
        <sz val="11"/>
        <rFont val="Times New Roman"/>
        <family val="1"/>
      </rPr>
      <t xml:space="preserve"> Année</t>
    </r>
  </si>
  <si>
    <r>
      <t>1</t>
    </r>
    <r>
      <rPr>
        <b/>
        <vertAlign val="superscript"/>
        <sz val="11"/>
        <rFont val="Times New Roman"/>
        <family val="1"/>
      </rPr>
      <t>ère</t>
    </r>
    <r>
      <rPr>
        <b/>
        <sz val="11"/>
        <rFont val="Times New Roman"/>
        <family val="1"/>
      </rPr>
      <t xml:space="preserve"> Année</t>
    </r>
  </si>
  <si>
    <r>
      <t xml:space="preserve">Doublants </t>
    </r>
    <r>
      <rPr>
        <sz val="11"/>
        <rFont val="Times New Roman"/>
        <family val="1"/>
      </rPr>
      <t>(1)</t>
    </r>
  </si>
  <si>
    <t>Total général</t>
  </si>
  <si>
    <r>
      <t xml:space="preserve">    التلاميـــذ  </t>
    </r>
    <r>
      <rPr>
        <sz val="11"/>
        <rFont val="Times New Roman"/>
        <family val="1"/>
      </rPr>
      <t>(1)</t>
    </r>
    <r>
      <rPr>
        <b/>
        <sz val="11"/>
        <rFont val="Times New Roman"/>
        <family val="1"/>
      </rPr>
      <t xml:space="preserve">  Elèves           </t>
    </r>
  </si>
  <si>
    <t>Enseignement primaire</t>
  </si>
  <si>
    <t xml:space="preserve">التعليم الابتدائي </t>
  </si>
  <si>
    <t>الناجحون بامتحان السنة السادسة ابتدائي</t>
  </si>
  <si>
    <t xml:space="preserve"> Admis aux examens de la 6ème anné du primaire</t>
  </si>
  <si>
    <t>يونيو 2023</t>
  </si>
  <si>
    <t>يونيو 2024</t>
  </si>
  <si>
    <t xml:space="preserve"> Juin 2023</t>
  </si>
  <si>
    <t xml:space="preserve"> Juin 2024</t>
  </si>
  <si>
    <t>% des admis</t>
  </si>
  <si>
    <t>Effectif</t>
  </si>
  <si>
    <t>العدد</t>
  </si>
  <si>
    <t>نسبة الناجحين</t>
  </si>
  <si>
    <t>القطاع العمومي</t>
  </si>
  <si>
    <t>القطاع الخصوصي</t>
  </si>
  <si>
    <t xml:space="preserve">     Secteur Privé </t>
  </si>
  <si>
    <t xml:space="preserve">     Secteur Public </t>
  </si>
  <si>
    <t xml:space="preserve">Dont </t>
  </si>
  <si>
    <t xml:space="preserve">      Admis ruraux</t>
  </si>
  <si>
    <t>منهم</t>
  </si>
  <si>
    <t xml:space="preserve">  الناجحون بالوسط القروي</t>
  </si>
  <si>
    <t xml:space="preserve">  مجموع الناجحين </t>
  </si>
  <si>
    <t xml:space="preserve">     Total des admis</t>
  </si>
  <si>
    <r>
      <t>11 - 16</t>
    </r>
    <r>
      <rPr>
        <b/>
        <sz val="16"/>
        <rFont val="Times New Roman"/>
        <family val="1"/>
      </rPr>
      <t xml:space="preserve"> عدد ونسبة الناجحين في امتحان </t>
    </r>
  </si>
  <si>
    <t xml:space="preserve">             السنة السادسة ابتدائي حسب القطاع ووسط الإقامة</t>
  </si>
  <si>
    <t xml:space="preserve"> 11 - 16 Effectif et taux des admis aux examens de la 6ème</t>
  </si>
  <si>
    <t xml:space="preserve">              année du primaire par secteur et milieu</t>
  </si>
  <si>
    <r>
      <t>11 - 18</t>
    </r>
    <r>
      <rPr>
        <b/>
        <sz val="16"/>
        <rFont val="Times New Roman"/>
        <family val="1"/>
      </rPr>
      <t xml:space="preserve"> معطيات عامة</t>
    </r>
  </si>
  <si>
    <t xml:space="preserve"> 11 - 18 Données générales</t>
  </si>
  <si>
    <t xml:space="preserve">      Effectifs des abandons</t>
  </si>
  <si>
    <t xml:space="preserve">  عدد المنقطعين</t>
  </si>
  <si>
    <t xml:space="preserve">       Redoublants</t>
  </si>
  <si>
    <t xml:space="preserve">   المكررون</t>
  </si>
  <si>
    <t>هيئة التدريس الدائمة</t>
  </si>
  <si>
    <t xml:space="preserve">Lettres, sciences humaines </t>
  </si>
  <si>
    <t>et Art</t>
  </si>
  <si>
    <t xml:space="preserve">Etablissements privés ne  </t>
  </si>
  <si>
    <t>relevant pas des universités</t>
  </si>
  <si>
    <t>Enseignants</t>
  </si>
  <si>
    <t>premanents</t>
  </si>
  <si>
    <t>Nouveau</t>
  </si>
  <si>
    <t xml:space="preserve"> inscrits</t>
  </si>
  <si>
    <t>En formation</t>
  </si>
  <si>
    <t>diplômés</t>
  </si>
  <si>
    <t xml:space="preserve"> 2024-2023</t>
  </si>
  <si>
    <t xml:space="preserve">Enseignants </t>
  </si>
  <si>
    <t>Diplômés</t>
  </si>
  <si>
    <t xml:space="preserve">الآداب والعلوم الإنسانية </t>
  </si>
  <si>
    <t>والفنون</t>
  </si>
  <si>
    <t xml:space="preserve">       المسجلون الجدد</t>
  </si>
  <si>
    <t xml:space="preserve">          الإناث </t>
  </si>
  <si>
    <t>2021-2020</t>
  </si>
  <si>
    <t>التلاميذ (ذكور+إناث)</t>
  </si>
  <si>
    <t>العلوم والتكنولوجيات الميكانيكية</t>
  </si>
  <si>
    <t xml:space="preserve">  إنزكان آيت ملول</t>
  </si>
  <si>
    <t xml:space="preserve"> 11 -9 Evolution de l'effectif des élèves selon l'âge </t>
  </si>
  <si>
    <t xml:space="preserve">          et le sexe (Milieu rural)</t>
  </si>
  <si>
    <r>
      <t xml:space="preserve">11 - 9 </t>
    </r>
    <r>
      <rPr>
        <b/>
        <sz val="16"/>
        <rFont val="Times New Roman"/>
        <family val="1"/>
      </rPr>
      <t xml:space="preserve">تطور عدد التلاميذ حسب السن </t>
    </r>
  </si>
  <si>
    <t xml:space="preserve">       والجنس (الوسط القروي)</t>
  </si>
  <si>
    <t>Tronc</t>
  </si>
  <si>
    <t xml:space="preserve"> commun</t>
  </si>
  <si>
    <t xml:space="preserve">  علوم الحياة والأرض-خيار فرنسية - إنجليزية</t>
  </si>
  <si>
    <t xml:space="preserve">Sciences Juridiques, Economiques </t>
  </si>
  <si>
    <t xml:space="preserve">   Faculté des Sciences Juridiques,  </t>
  </si>
  <si>
    <t xml:space="preserve">   Faculté des Sciences Juridiques,</t>
  </si>
  <si>
    <t xml:space="preserve">   Faculté des Sciences Juridiques, </t>
  </si>
  <si>
    <t xml:space="preserve">   Ecole sup. de Technologie Béni Mellal</t>
  </si>
  <si>
    <t xml:space="preserve">   Ecole sup. de Technologie Khénifra</t>
  </si>
  <si>
    <t>(1) يشمل كذلك القاطنين بالمعاهد والمدارس.</t>
  </si>
  <si>
    <t xml:space="preserve"> Classes intégrées</t>
  </si>
  <si>
    <t xml:space="preserve">  الأقسام المدمجة</t>
  </si>
  <si>
    <t>Dont :</t>
  </si>
  <si>
    <t>منهم :</t>
  </si>
  <si>
    <t xml:space="preserve">   Elèves des classes intégrées</t>
  </si>
  <si>
    <t xml:space="preserve">     تلاميذ الأقسام المدمجة</t>
  </si>
  <si>
    <t xml:space="preserve">   Elèves avec handicap moteur </t>
  </si>
  <si>
    <t xml:space="preserve">     تلاميذ ذوو إعاقة حركية</t>
  </si>
  <si>
    <t xml:space="preserve">   Elèves avec handicap mental</t>
  </si>
  <si>
    <t xml:space="preserve">     تلاميذ ذوو إعاقة عقلية </t>
  </si>
  <si>
    <t xml:space="preserve">   Elèves avec handicap d'autisme</t>
  </si>
  <si>
    <t xml:space="preserve">     تلاميذ ذوو إعاقة التوحد </t>
  </si>
  <si>
    <t>11 - 17 التلاميذ ذوي الاحتياجات الخاصة</t>
  </si>
  <si>
    <t xml:space="preserve">              année du secondaire collégial par secteur et milieu</t>
  </si>
  <si>
    <t xml:space="preserve">             السنة الثالثة إعدادي حسب القطاع ووسط الإقامة</t>
  </si>
  <si>
    <t xml:space="preserve"> Admis aux examens de la 3ème anné du secondaire collégial</t>
  </si>
  <si>
    <t>الناجحون بامتحان السنة الثالثة إعدادي</t>
  </si>
  <si>
    <t>Enseignement secondaire collégial</t>
  </si>
  <si>
    <t>التعليم الثانوي الإعدادي</t>
  </si>
  <si>
    <t xml:space="preserve">11 -17 Elèves à besoins spécifiques dans </t>
  </si>
  <si>
    <t xml:space="preserve">            l'enseignement primaire public</t>
  </si>
  <si>
    <t xml:space="preserve">             في التعليم الابتدائي العمومي</t>
  </si>
  <si>
    <r>
      <t>11 - 19</t>
    </r>
    <r>
      <rPr>
        <b/>
        <sz val="16"/>
        <rFont val="Times New Roman"/>
        <family val="1"/>
      </rPr>
      <t xml:space="preserve"> المؤسسات حسب الجهة</t>
    </r>
  </si>
  <si>
    <t xml:space="preserve"> 11 - 19 Etablissements selon la région  </t>
  </si>
  <si>
    <r>
      <t>11 - 19</t>
    </r>
    <r>
      <rPr>
        <b/>
        <sz val="16"/>
        <rFont val="Times New Roman"/>
        <family val="1"/>
      </rPr>
      <t xml:space="preserve"> المؤسسات حسب الجهة </t>
    </r>
  </si>
  <si>
    <t xml:space="preserve"> 11 - 19 Etablissements selon la région</t>
  </si>
  <si>
    <r>
      <t>11 - 20</t>
    </r>
    <r>
      <rPr>
        <b/>
        <sz val="16"/>
        <rFont val="Times New Roman"/>
        <family val="1"/>
      </rPr>
      <t xml:space="preserve"> هيئة التدريس حسب الوسط والجنس  </t>
    </r>
  </si>
  <si>
    <t xml:space="preserve">11 - 20 Personnel enseignant selon le milieu, le sexe,    </t>
  </si>
  <si>
    <r>
      <t>11 - 21</t>
    </r>
    <r>
      <rPr>
        <b/>
        <sz val="16"/>
        <rFont val="Times New Roman"/>
        <family val="1"/>
      </rPr>
      <t xml:space="preserve"> التلاميذ حسب المستوى والسن </t>
    </r>
  </si>
  <si>
    <r>
      <t>11 - 22</t>
    </r>
    <r>
      <rPr>
        <b/>
        <sz val="16"/>
        <rFont val="Times New Roman"/>
        <family val="1"/>
      </rPr>
      <t xml:space="preserve"> التلاميذ حسب المستوى والسن </t>
    </r>
  </si>
  <si>
    <r>
      <t>11 - 23</t>
    </r>
    <r>
      <rPr>
        <b/>
        <sz val="16"/>
        <rFont val="Times New Roman"/>
        <family val="1"/>
      </rPr>
      <t xml:space="preserve"> التلاميذ حسب الجهة </t>
    </r>
  </si>
  <si>
    <r>
      <t>11 -24</t>
    </r>
    <r>
      <rPr>
        <b/>
        <sz val="16"/>
        <rFont val="Times New Roman"/>
        <family val="1"/>
      </rPr>
      <t xml:space="preserve"> التلاميذ الجدد والمكررون  </t>
    </r>
  </si>
  <si>
    <r>
      <t>11 - 26</t>
    </r>
    <r>
      <rPr>
        <b/>
        <sz val="16"/>
        <rFont val="Times New Roman"/>
        <family val="1"/>
      </rPr>
      <t xml:space="preserve"> التلاميذ حسب الجهة </t>
    </r>
  </si>
  <si>
    <r>
      <t>11 - 27</t>
    </r>
    <r>
      <rPr>
        <b/>
        <sz val="16"/>
        <rFont val="Times New Roman"/>
        <family val="1"/>
      </rPr>
      <t xml:space="preserve"> عدد ونسبة الناجحين في امتحان </t>
    </r>
  </si>
  <si>
    <t xml:space="preserve"> 11 - 27 Effectif et taux des admis aux examens de la 3ème</t>
  </si>
  <si>
    <r>
      <t xml:space="preserve"> 11 - 26 Elèves selon la région et </t>
    </r>
    <r>
      <rPr>
        <sz val="10"/>
        <rFont val="Times New Roman"/>
        <family val="1"/>
      </rPr>
      <t xml:space="preserve">                        </t>
    </r>
  </si>
  <si>
    <t xml:space="preserve"> 11 - 26 Elèves selon la région et </t>
  </si>
  <si>
    <t xml:space="preserve"> 11 - 25  Données générales</t>
  </si>
  <si>
    <t xml:space="preserve"> 11 - 24 Elèves nouveaux et doublants selon     </t>
  </si>
  <si>
    <t xml:space="preserve"> 11 - 23 Elèves selon la région </t>
  </si>
  <si>
    <t xml:space="preserve"> 11 - 23 Elèves selon la région  </t>
  </si>
  <si>
    <t xml:space="preserve">11 - 22 Elèves selon le niveau, l'âge           </t>
  </si>
  <si>
    <t xml:space="preserve">11 - 21 Elèves selon le niveau, l'âge        </t>
  </si>
  <si>
    <t>3ème année</t>
  </si>
  <si>
    <r>
      <t>11 - 28</t>
    </r>
    <r>
      <rPr>
        <b/>
        <sz val="16"/>
        <rFont val="Times New Roman"/>
        <family val="1"/>
      </rPr>
      <t xml:space="preserve"> عدد التلاميذ المنقطعين حسب المستوى والجنس</t>
    </r>
  </si>
  <si>
    <t xml:space="preserve"> 11 - 28 Effectif des abandons par niveau et sexe</t>
  </si>
  <si>
    <t>Personnel enseigant</t>
  </si>
  <si>
    <r>
      <t>11 - 29</t>
    </r>
    <r>
      <rPr>
        <b/>
        <sz val="16"/>
        <rFont val="Times New Roman"/>
        <family val="1"/>
      </rPr>
      <t xml:space="preserve"> معطيات عامة</t>
    </r>
  </si>
  <si>
    <t>11 - 29 Données générales</t>
  </si>
  <si>
    <r>
      <t>11 - 30</t>
    </r>
    <r>
      <rPr>
        <b/>
        <sz val="16"/>
        <rFont val="Times New Roman"/>
        <family val="1"/>
      </rPr>
      <t xml:space="preserve"> المؤسسات حسب وسط الإقامة </t>
    </r>
  </si>
  <si>
    <r>
      <t xml:space="preserve">11 - 30 Etablissements selon le milieu de résidence, </t>
    </r>
    <r>
      <rPr>
        <b/>
        <sz val="10"/>
        <rFont val="Times New Roman"/>
        <family val="1"/>
      </rPr>
      <t xml:space="preserve"> </t>
    </r>
  </si>
  <si>
    <r>
      <t>11 - 31</t>
    </r>
    <r>
      <rPr>
        <b/>
        <sz val="16"/>
        <rFont val="Times New Roman"/>
        <family val="1"/>
      </rPr>
      <t xml:space="preserve"> هيئة التدريس حسب وسط الإقامة  </t>
    </r>
  </si>
  <si>
    <t xml:space="preserve">11 - 31 Personnel enseignant selon le milieu de résidence, </t>
  </si>
  <si>
    <r>
      <t>11 - 32</t>
    </r>
    <r>
      <rPr>
        <b/>
        <sz val="16"/>
        <rFont val="Times New Roman"/>
        <family val="1"/>
      </rPr>
      <t xml:space="preserve"> عدد التلاميذ حسب المستوى </t>
    </r>
  </si>
  <si>
    <t xml:space="preserve">11 - 32 Nombre d'élèves selon le niveau, </t>
  </si>
  <si>
    <r>
      <t>11 - 33</t>
    </r>
    <r>
      <rPr>
        <b/>
        <sz val="16"/>
        <rFont val="Times New Roman"/>
        <family val="1"/>
      </rPr>
      <t xml:space="preserve"> عدد التلاميذ حسب الوسط والجهة</t>
    </r>
  </si>
  <si>
    <t xml:space="preserve"> 11 - 33 Nombre d'élèves selon le milieu, la région  </t>
  </si>
  <si>
    <t xml:space="preserve">11 - 34 التلاميذ حسب المستوى </t>
  </si>
  <si>
    <t xml:space="preserve"> 11 - 34 Elèves selon le niveau, </t>
  </si>
  <si>
    <t>11 - 35 معطيات عامة</t>
  </si>
  <si>
    <t xml:space="preserve"> 11 - 35 Données générales</t>
  </si>
  <si>
    <r>
      <t>11 - 36 المؤسسات و</t>
    </r>
    <r>
      <rPr>
        <b/>
        <sz val="16"/>
        <rFont val="Times New Roman"/>
        <family val="1"/>
      </rPr>
      <t xml:space="preserve">التلاميذ حسب الجهة </t>
    </r>
  </si>
  <si>
    <t xml:space="preserve">11 - 36 Etablissements et élèves selon la région </t>
  </si>
  <si>
    <t>11 - 36 Etablissements et élèves selon la région et</t>
  </si>
  <si>
    <r>
      <t>11 - 37</t>
    </r>
    <r>
      <rPr>
        <b/>
        <sz val="16"/>
        <rFont val="Times New Roman"/>
        <family val="1"/>
      </rPr>
      <t xml:space="preserve"> توزيع المرشحين والناجحين في امتحانات</t>
    </r>
  </si>
  <si>
    <t xml:space="preserve"> 11 - 37 Répartition des candidats et des admis au </t>
  </si>
  <si>
    <t xml:space="preserve">11 - 38 Répartition des candidats et des admis aux </t>
  </si>
  <si>
    <r>
      <t>11 - 38</t>
    </r>
    <r>
      <rPr>
        <b/>
        <sz val="16"/>
        <rFont val="Times New Roman"/>
        <family val="1"/>
      </rPr>
      <t xml:space="preserve"> توزيع المرشحين والناجحين في امتحانات </t>
    </r>
  </si>
  <si>
    <t>Education non formelle</t>
  </si>
  <si>
    <t>التربية غير النظامية</t>
  </si>
  <si>
    <t>11 - 39 Evolution des données d'école de la 2ème chance</t>
  </si>
  <si>
    <r>
      <t>11 - 39</t>
    </r>
    <r>
      <rPr>
        <b/>
        <sz val="16"/>
        <rFont val="Times New Roman"/>
        <family val="1"/>
      </rPr>
      <t xml:space="preserve"> تطور معطيات التمدرس الاستدراكي </t>
    </r>
  </si>
  <si>
    <t>Programmes</t>
  </si>
  <si>
    <t>Programme école 2ème chance base</t>
  </si>
  <si>
    <t>Programme école 2ème chance - nouvelle génération</t>
  </si>
  <si>
    <t>Programme d'éveil éducatif</t>
  </si>
  <si>
    <t>Programme d'accompagnement éducatif</t>
  </si>
  <si>
    <t>البرامج</t>
  </si>
  <si>
    <t>برنامج فرصة ثانية الأساس</t>
  </si>
  <si>
    <t>برنامج فرصة ثانية الجيل الجديد</t>
  </si>
  <si>
    <t>برنامج اليقظة التربوية</t>
  </si>
  <si>
    <t>برنامج المواكبة التربوية</t>
  </si>
  <si>
    <t xml:space="preserve">  التلاميذ المستفيدون</t>
  </si>
  <si>
    <t xml:space="preserve">   Elèves bénéficiaires</t>
  </si>
  <si>
    <t xml:space="preserve">11 - 40 Effectif des étudiants des classes   </t>
  </si>
  <si>
    <r>
      <t>11 - 40</t>
    </r>
    <r>
      <rPr>
        <b/>
        <sz val="16"/>
        <rFont val="Times New Roman"/>
        <family val="1"/>
      </rPr>
      <t xml:space="preserve"> عدد طلبة الأقسام التحضيرية </t>
    </r>
  </si>
  <si>
    <t xml:space="preserve">11 - 41 توزيع طلبة الأقسام التحضيرية </t>
  </si>
  <si>
    <t xml:space="preserve">11 - 41 Répartition des étudiants des classes </t>
  </si>
  <si>
    <r>
      <t>11 - 42</t>
    </r>
    <r>
      <rPr>
        <b/>
        <sz val="16"/>
        <rFont val="Times New Roman"/>
        <family val="1"/>
      </rPr>
      <t xml:space="preserve"> عدد طلبة  شهادة  التقني العالي</t>
    </r>
  </si>
  <si>
    <t>11 - 42  Effectifs des étudiants du Brevet de</t>
  </si>
  <si>
    <r>
      <t>11 - 43</t>
    </r>
    <r>
      <rPr>
        <b/>
        <sz val="16"/>
        <rFont val="Times New Roman"/>
        <family val="1"/>
      </rPr>
      <t xml:space="preserve"> عدد طلبة شهادة التقني</t>
    </r>
  </si>
  <si>
    <t xml:space="preserve">11 - 43 Effectif des étudiants du Brevet </t>
  </si>
  <si>
    <t xml:space="preserve">11 - 44 عدد طلبة التعليم العالي </t>
  </si>
  <si>
    <t xml:space="preserve"> 11 - 44 Effectif des étudiants de </t>
  </si>
  <si>
    <r>
      <t>11 - 45</t>
    </r>
    <r>
      <rPr>
        <b/>
        <sz val="16"/>
        <rFont val="Times New Roman"/>
        <family val="1"/>
      </rPr>
      <t xml:space="preserve"> تطورهيئة التدريس الدائمة بالجامعات  </t>
    </r>
  </si>
  <si>
    <t xml:space="preserve"> 11 - 45 Evolution du personnel enseignant </t>
  </si>
  <si>
    <t xml:space="preserve"> 11 - 46 Personnel enseignant permanent   </t>
  </si>
  <si>
    <r>
      <t>11 - 46</t>
    </r>
    <r>
      <rPr>
        <b/>
        <sz val="16"/>
        <rFont val="Times New Roman"/>
        <family val="1"/>
      </rPr>
      <t xml:space="preserve"> هيئة التدريس الدائمة   </t>
    </r>
  </si>
  <si>
    <r>
      <t>11 - 47</t>
    </r>
    <r>
      <rPr>
        <b/>
        <sz val="16"/>
        <rFont val="Times New Roman"/>
        <family val="1"/>
      </rPr>
      <t xml:space="preserve"> هيئة التدريس الدائمة </t>
    </r>
  </si>
  <si>
    <t xml:space="preserve"> 11 - 47 Personnel enseignant permanent  </t>
  </si>
  <si>
    <r>
      <t>11 - 48</t>
    </r>
    <r>
      <rPr>
        <b/>
        <sz val="16"/>
        <rFont val="Times New Roman"/>
        <family val="1"/>
      </rPr>
      <t xml:space="preserve"> عدد الطلبة المسجلون بالجامعات </t>
    </r>
  </si>
  <si>
    <t xml:space="preserve"> 11 - 48 Effectif des étudiants inscrits aux </t>
  </si>
  <si>
    <t xml:space="preserve">11 - 49 الطلبة حسب الجامعة </t>
  </si>
  <si>
    <t xml:space="preserve"> 11 - 49 Etudiants par université et  </t>
  </si>
  <si>
    <t>11 -49 الطلبة  حسب الجامعة</t>
  </si>
  <si>
    <t xml:space="preserve"> 11 - 49 Etudiants par université et </t>
  </si>
  <si>
    <r>
      <t>11 - 50</t>
    </r>
    <r>
      <rPr>
        <b/>
        <sz val="16"/>
        <rFont val="Times New Roman"/>
        <family val="1"/>
      </rPr>
      <t xml:space="preserve"> عدد الطلبة بالمعاهد والمدارس العليا </t>
    </r>
    <r>
      <rPr>
        <sz val="11"/>
        <rFont val="Times New Roman"/>
        <family val="1"/>
      </rPr>
      <t>(1)</t>
    </r>
  </si>
  <si>
    <t xml:space="preserve"> 11 - 50 Effectif des étudiants dans les instituts </t>
  </si>
  <si>
    <r>
      <t>11 - 51</t>
    </r>
    <r>
      <rPr>
        <b/>
        <sz val="16"/>
        <rFont val="Times New Roman"/>
        <family val="1"/>
      </rPr>
      <t xml:space="preserve"> عدد الطلبة القاطنين بالأحياء الجامعية </t>
    </r>
    <r>
      <rPr>
        <sz val="12"/>
        <rFont val="Times New Roman"/>
        <family val="1"/>
      </rPr>
      <t>(1)</t>
    </r>
  </si>
  <si>
    <t xml:space="preserve">11 -51 Effectif des étudiants résidant dans </t>
  </si>
  <si>
    <t xml:space="preserve">11 - 52 Effectif des étudiants résidant dans </t>
  </si>
  <si>
    <r>
      <t>11 - 52</t>
    </r>
    <r>
      <rPr>
        <b/>
        <sz val="16"/>
        <rFont val="Times New Roman"/>
        <family val="1"/>
      </rPr>
      <t xml:space="preserve"> عدد الطلبة القاطنين بالأحياء الجامعية</t>
    </r>
  </si>
  <si>
    <r>
      <t>11 - 53</t>
    </r>
    <r>
      <rPr>
        <b/>
        <sz val="16"/>
        <rFont val="Times New Roman"/>
        <family val="1"/>
      </rPr>
      <t xml:space="preserve"> عدد المتخرجين من المؤسسات </t>
    </r>
  </si>
  <si>
    <t xml:space="preserve">11 - 53 Effectif des lauréats des établissements </t>
  </si>
  <si>
    <t xml:space="preserve">11 - 54 عدد المتخرجين بالمعاهد </t>
  </si>
  <si>
    <t xml:space="preserve"> 11 - 54 Effectif des lauréats des instituts et </t>
  </si>
  <si>
    <t>11 - 57 تكوين أساتذة التعليم</t>
  </si>
  <si>
    <t xml:space="preserve"> 11 - 58 Formation des Professeurs  </t>
  </si>
  <si>
    <t>11 - 58 تكوين أساتذة السلك الثانوي</t>
  </si>
  <si>
    <t xml:space="preserve"> 11 - 58 Formation des professeurs du secondaire</t>
  </si>
  <si>
    <r>
      <t>11 - 59</t>
    </r>
    <r>
      <rPr>
        <b/>
        <sz val="16"/>
        <rFont val="Times New Roman"/>
        <family val="1"/>
      </rPr>
      <t xml:space="preserve"> تكوين أساتذة التعليم الثانوي   </t>
    </r>
  </si>
  <si>
    <t xml:space="preserve"> 11 - 59 Formation des professeurs du secondaire</t>
  </si>
  <si>
    <r>
      <t>11 - 60</t>
    </r>
    <r>
      <rPr>
        <b/>
        <sz val="16"/>
        <rFont val="Times New Roman"/>
        <family val="1"/>
      </rPr>
      <t xml:space="preserve"> عدد المتدربين بسلك التبريز حسب </t>
    </r>
  </si>
  <si>
    <t xml:space="preserve"> 11 - 60 Effectif des stagiaires au cycle d'agrégation  </t>
  </si>
  <si>
    <r>
      <t>11 - 61</t>
    </r>
    <r>
      <rPr>
        <b/>
        <sz val="16"/>
        <rFont val="Times New Roman"/>
        <family val="1"/>
      </rPr>
      <t xml:space="preserve"> عدد المكونين  بالقطاع العمومي</t>
    </r>
  </si>
  <si>
    <t>11 - 61 Effectif des formateurs dans le secteur Public</t>
  </si>
  <si>
    <t>11 - 62 Statistiques générales sur la formation</t>
  </si>
  <si>
    <t xml:space="preserve">11 - 62 إحصائيات عامة حول التكوين </t>
  </si>
  <si>
    <t xml:space="preserve"> 2 - Educateurs et élèves du préscolaire nonstructuré selon la région et la  province (ou la préfecture) </t>
  </si>
  <si>
    <t xml:space="preserve"> 3 - Educateurs et élèves de l’enseignement préscolaire moderne privé et public selon la région et  la province (ou la préfecture) </t>
  </si>
  <si>
    <t xml:space="preserve"> 5 - Etablissements selon le milieu de résidence, la région et la province (ou la préfecture)</t>
  </si>
  <si>
    <t xml:space="preserve"> 6 - Personnel enseignant selon le milieu, le sexe, la région et la province  (ou la préfecture) </t>
  </si>
  <si>
    <t xml:space="preserve"> 7 - Evolution de l’effectif des élèves selon le niveau et le sexe</t>
  </si>
  <si>
    <t xml:space="preserve"> 8 - Evolution de l'effectif des élèves selon l’âge et le sexe (Urbain + rural)</t>
  </si>
  <si>
    <t xml:space="preserve"> 9 - Evolutionde l'effectif des élèves selon l’âge et le sexe (milieu rural)</t>
  </si>
  <si>
    <t>10- Elèves selon la région et la province (ou la préfecture)</t>
  </si>
  <si>
    <t>11- Nouveaux inscrits en 1ére année selon l’âge, le sexe et le milieu de résidence</t>
  </si>
  <si>
    <t xml:space="preserve">12- Nouveaux inscrits en 1ère année selon la région et  la province (ou la préfecture) </t>
  </si>
  <si>
    <t xml:space="preserve">15- Etablissements et élèves selon la région et  la province (ou la préfecture) </t>
  </si>
  <si>
    <t>16- Effectif et taux des admis aux examens de la 6ème année du primaire par secteur et milieu</t>
  </si>
  <si>
    <t>17- Elèves à besoins spécifiques dans  l'enseignement primaire public</t>
  </si>
  <si>
    <t xml:space="preserve"> 18- Données générales</t>
  </si>
  <si>
    <t xml:space="preserve"> 19- Etablissements selon la région et la province (ou   la préfecture)</t>
  </si>
  <si>
    <t>21- Elèves selon le niveau, l’âge et le sexe : urbain + rural</t>
  </si>
  <si>
    <t>22- Elèves selon le niveau, l’âge et le sexe : milieu rural</t>
  </si>
  <si>
    <t xml:space="preserve">23- Elèves selon la région et la province (ou la préfecture) </t>
  </si>
  <si>
    <t>24- Elèves nouveaux et doublants selon le milieu et le sexe</t>
  </si>
  <si>
    <t xml:space="preserve"> 20- Personnel enseignant selon le milieu, le sexe, la région et la province (ou la  préfecture)</t>
  </si>
  <si>
    <t>26- Elèves selon la région et la province (ou la préfecture)</t>
  </si>
  <si>
    <t>27- Effectif et taux des admis aux examens de la 3ème année du secondaire collégial par secteur et milieu</t>
  </si>
  <si>
    <t>28- Effectif des abandons par niveau et sexe</t>
  </si>
  <si>
    <t>29- Données générales</t>
  </si>
  <si>
    <t>30- Etablissement selon le milieu de résidence, la région et la province (ou la préfecture)</t>
  </si>
  <si>
    <t>31- Personnel enseignant selon le milieu de résidence, la région et la province  (ou la préfecture)</t>
  </si>
  <si>
    <t>32- Nombre d’élèves selon le niveau, le sexe et l’âge</t>
  </si>
  <si>
    <t>33- Nombre d’élèves selon le milieu, la région et la province (ou la préfecture)</t>
  </si>
  <si>
    <t>34- Elèves selon le niveau, la branche et  le sexe</t>
  </si>
  <si>
    <t xml:space="preserve">35- Données générales </t>
  </si>
  <si>
    <t>36- Etablissements et élèves selon la région et la province  (ou la préfecture)</t>
  </si>
  <si>
    <t xml:space="preserve">37- Répartition des candidats au baccalauréat selon les  académies </t>
  </si>
  <si>
    <t xml:space="preserve">38- Candidats présents et admis aux examens du baccalauréat  selon la branche </t>
  </si>
  <si>
    <t>39- Evolution des données de l'école de la 2ème chance</t>
  </si>
  <si>
    <t>41- Répartition des étudiants des classes préparatoires aux grandes écoles par région (Public)</t>
  </si>
  <si>
    <t>42- Effectifs des étudiants  du BTS  par spécialité</t>
  </si>
  <si>
    <t>40- Effectifs des étudiants des classes  préparatoires aux grandes écoles par sexe, niveau et branche</t>
  </si>
  <si>
    <t xml:space="preserve">43- Effectif des étudiants du Brevet de Technicien Supérieur par sexe, niveau et province (ou préfecture) </t>
  </si>
  <si>
    <t xml:space="preserve">44- Effectif des étudiants de l’enseignement supérieur </t>
  </si>
  <si>
    <t>45- Evolution du personnel enseignant permanent dans  les universités, les instituts et les écoles supérieures</t>
  </si>
  <si>
    <t>46- Personnel enseignant permanent  par type d'établissement et par grade</t>
  </si>
  <si>
    <t>47- Personnel enseignant permanent par université et par grade</t>
  </si>
  <si>
    <t xml:space="preserve">48- Effectif des etudiants inscrits aux universités selon les branches  (tous cycles) </t>
  </si>
  <si>
    <t xml:space="preserve">49- Etudiants par université et établissement (tous cycles) </t>
  </si>
  <si>
    <t xml:space="preserve">50- Effectif des étudiants dans les instituts et les écoles  supérieures </t>
  </si>
  <si>
    <t xml:space="preserve">51- Effectif des étudiants résidant dans les cités universitaires </t>
  </si>
  <si>
    <t>52- Effectif des étudiants résidant dans les cités universitaires par cité universitaire</t>
  </si>
  <si>
    <t>53- Effectif des lauréats des établissements universitaires par domaine d'étude</t>
  </si>
  <si>
    <t>54- Effectif des lauréats des instituts et écoles supérieures</t>
  </si>
  <si>
    <t>55- Effectif des étudiants et du personnel enseignant permanent par champ diciplinaire</t>
  </si>
  <si>
    <t xml:space="preserve">56- Effectif des étudiants et du personnel enseignant permanent par type d'établissement </t>
  </si>
  <si>
    <t xml:space="preserve"> 11 - 55 Effectif des étudiants et du personnel </t>
  </si>
  <si>
    <t xml:space="preserve">        enseignant permanent par champ diciplinaire</t>
  </si>
  <si>
    <t xml:space="preserve">          الدائمة حسب  الحقل المعرفي</t>
  </si>
  <si>
    <r>
      <t>11 - 55</t>
    </r>
    <r>
      <rPr>
        <b/>
        <sz val="16"/>
        <rFont val="Times New Roman"/>
        <family val="1"/>
      </rPr>
      <t xml:space="preserve"> عدد الطلبة وهيئة التدريس </t>
    </r>
  </si>
  <si>
    <t xml:space="preserve">             حسب نوع المؤسسة </t>
  </si>
  <si>
    <t>11 - 56 عدد الطلبة وهيئة التدريس الدائمة</t>
  </si>
  <si>
    <t xml:space="preserve"> 11 - 56   Effectif des étudiants et du personnel enseignant </t>
  </si>
  <si>
    <t xml:space="preserve">              permanent par type d'établissement </t>
  </si>
  <si>
    <t>58- Formation des professeurs du secondaire collégial et qualifiant selon la discipline</t>
  </si>
  <si>
    <t>57- Formation des Professeurs du Primaire par Centre de Formation</t>
  </si>
  <si>
    <t xml:space="preserve">59- Formation des professeurs du secondaire selon  les centres de formation </t>
  </si>
  <si>
    <t>60- Effectif des stagiaires par centre d’agrégation</t>
  </si>
  <si>
    <t>61- Effectif des formateurs dans le secteur Public</t>
  </si>
  <si>
    <t>62- Statistiques générales sur la formation professionnelle : Public et privé</t>
  </si>
  <si>
    <t xml:space="preserve">63- Effectif des stagiaires selon le niveau : Public et privé </t>
  </si>
  <si>
    <t>64- Formation résidentielle et formation alternée : Public</t>
  </si>
  <si>
    <t xml:space="preserve">65- Effectif des stagiaires selon le niveau et la région : Public et  privé    </t>
  </si>
  <si>
    <t>66- Effectif des stagiaires par niveau, région et province (ou préfecture) : Public  et privé</t>
  </si>
  <si>
    <t xml:space="preserve">67- Effectif des stagiaires par département : Public </t>
  </si>
  <si>
    <t xml:space="preserve">68- Effectif des stagiaires par niveau et secteur de formation :  Public et privé </t>
  </si>
  <si>
    <t xml:space="preserve">2 - المربون وتلاميذ التعليم الأولى غير المهيكل حسب الجهة والإقليم (أوالعمالة) </t>
  </si>
  <si>
    <t xml:space="preserve">3 - المربون وتلاميذ التعليم الأولي العصري الخصوصي والعمومي حسب الجهة والإقليم (أوالعمالة) </t>
  </si>
  <si>
    <t xml:space="preserve"> 5 - المؤسسات حسب وسط الإقامة والجهة والإقليم (أوالعمالة) </t>
  </si>
  <si>
    <t xml:space="preserve"> 6 - هيئة التدريس حسب وسط الإقامة والجهة والإقليم (أوالعمالة)</t>
  </si>
  <si>
    <t>7 - تطور عدد التلاميذ حسب المستوى والجنس</t>
  </si>
  <si>
    <t>8 - تطور عدد التلاميذ حسب السن والجنس (حضري + قروي)</t>
  </si>
  <si>
    <t xml:space="preserve">9 - تطور عدد التلاميذ حسب السن والجنس: الوسط القروي </t>
  </si>
  <si>
    <t xml:space="preserve">11- المسجلون الجدد بالسنة الأولى حسب السن والجنس ووسط الإقامة </t>
  </si>
  <si>
    <t>13- تلاميذ السنة السادسة حسب الجهة والإقليم ( أوالعمالة)</t>
  </si>
  <si>
    <r>
      <t>16-</t>
    </r>
    <r>
      <rPr>
        <b/>
        <sz val="16"/>
        <rFont val="Times New Roman"/>
        <family val="1"/>
      </rPr>
      <t xml:space="preserve"> عدد ونسبة الناجحين في امتحان السنة السادسة ابتدائي حسب القطاع ووسط الإقامة</t>
    </r>
  </si>
  <si>
    <t>17- التلاميذ ذوي الاحتياجات الخاصة في التعليم الابتدائي العمومي</t>
  </si>
  <si>
    <t xml:space="preserve"> 18- معطيات عامة </t>
  </si>
  <si>
    <t xml:space="preserve"> 19- المؤسسات حسب الجهة والإقليم  (أوالعمالة) </t>
  </si>
  <si>
    <t>20- هـيئة الـتدريس حـسب الوسط والجنس والجهة والإقليم (أوالعمالة)</t>
  </si>
  <si>
    <t>21- التلاميذ حسب المستوى والسن والجنس: حضري+ قروي</t>
  </si>
  <si>
    <t>22- التلاميذ حسب المستوى والسن والجنس: الوسط القروي</t>
  </si>
  <si>
    <t xml:space="preserve">23- التلاميذ حسب الجهة والإقليم (أوالعمالة) </t>
  </si>
  <si>
    <t xml:space="preserve">24- التلاميذ الجدد والمكررون حسب الوسط والجنس </t>
  </si>
  <si>
    <t xml:space="preserve">26- التلاميذ حسب الجهة والإقليم (أوالعمالة) </t>
  </si>
  <si>
    <r>
      <t xml:space="preserve">27 - </t>
    </r>
    <r>
      <rPr>
        <b/>
        <sz val="11"/>
        <rFont val="Times New Roman"/>
        <family val="1"/>
      </rPr>
      <t xml:space="preserve">عدد ونسبة الناجحين في امتحان  السنة الثالثة إعدادي حسب القطاع ووسط الإقامة </t>
    </r>
  </si>
  <si>
    <t xml:space="preserve"> 28- عدد التلاميذ المنقطعين حسب المستوى والجنس</t>
  </si>
  <si>
    <t xml:space="preserve"> 29- معطيات عامة </t>
  </si>
  <si>
    <t xml:space="preserve"> 30- المؤسسات حسب وسط الإقامة والجهة والإقليم (أوالعمالة) </t>
  </si>
  <si>
    <t xml:space="preserve"> 31- هـيئة الـتدريـس حـسب وسط الإقامة والجهة والإقليم (أوالعمالة) </t>
  </si>
  <si>
    <t xml:space="preserve"> 32- عدد التلاميذ حسب المستوى و الجنس  والسن </t>
  </si>
  <si>
    <t xml:space="preserve"> 33- عدد التلاميذ حسب وسط الإقامة والجهة والإقليم (أو العمالة) </t>
  </si>
  <si>
    <t xml:space="preserve"> 34- التلاميذ حسب المستوى الدراسي والشعبة والجنس </t>
  </si>
  <si>
    <t xml:space="preserve"> 35- معطيات عامة   </t>
  </si>
  <si>
    <t xml:space="preserve"> 36- المؤسسات والتلاميذ حسب الجهة والإقليم (أوالعمالة)</t>
  </si>
  <si>
    <t xml:space="preserve">37- توزيع المرشحين والناجحين في امتحانات الباكالوريا حسب الأكاديميات </t>
  </si>
  <si>
    <t xml:space="preserve">38- المرشحون الحاضرون والناجحون في امتحانات الباكالوريا  حسب الشعبة </t>
  </si>
  <si>
    <t xml:space="preserve"> 39- تطور معطيات التمدرس الاستدراكي</t>
  </si>
  <si>
    <t xml:space="preserve"> 40- عدد طلبة الأقسام التحضـيرية  للمـدارس العليا حسب الجنس والمستوى والشعبة</t>
  </si>
  <si>
    <t xml:space="preserve"> 41- توزيع طلبة الأقسام التحضيرية للمدارس العليا حسب الجهة (عمومي)</t>
  </si>
  <si>
    <t>42- عدد طلبة  شهادة  التقني العالي  حسب التخصص</t>
  </si>
  <si>
    <t xml:space="preserve">43- عدد طلبة شهادة التقني العالي حسب الجنس والمستوى   والإقليم (أو العمالة) </t>
  </si>
  <si>
    <t xml:space="preserve">44- عدد طلبة التعليم العالي </t>
  </si>
  <si>
    <t xml:space="preserve">45- تطـورهيـئة التـدريس المداومة بالجامعات والمعاهـد  والمدارس العليا </t>
  </si>
  <si>
    <t>46- هيئة التدريس المداومة حسب نوع المؤسسة والدرجة</t>
  </si>
  <si>
    <t xml:space="preserve">47- هيئة التدريس المداومة حسب الجامعة والدرجة </t>
  </si>
  <si>
    <t>49- الطلبة حسب الجامعة والمؤسسة (جميع الأسلاك)</t>
  </si>
  <si>
    <t xml:space="preserve">51- عدد الطلبة القاطنون بالأحياء الجامعية </t>
  </si>
  <si>
    <t>54- عدد المتخرجين بالمعاهد والمدارس العليا</t>
  </si>
  <si>
    <t xml:space="preserve">56-  عدد الطلبة وهيئة التدريس الدائمة حسب نوع المؤسسة </t>
  </si>
  <si>
    <t xml:space="preserve">52- عدد الطلبة القاطنون بالأحياء الجامعية حسب الحي الجامعي </t>
  </si>
  <si>
    <t>48- عدد الطلبة المسجلون بالجامعات حسب الشعب (جميع الأسلاك)</t>
  </si>
  <si>
    <t xml:space="preserve">50- عدد الطلبة بالمعاهد والمدارس العليا </t>
  </si>
  <si>
    <t>53- عدد المتخرجين من المؤسسات الجامعية  حسب الميدان التعليمي</t>
  </si>
  <si>
    <t>55- عدد الطلبة وهيئة التدريس الدائمة حسب الحقل المعرفي</t>
  </si>
  <si>
    <t>57- تكوين أساتذة  الابتدائي  حسب  المراكز</t>
  </si>
  <si>
    <t xml:space="preserve">58- تكوين أساتذة السلك الثانوي الإعدادي التأهيلي حسب  الشعبة </t>
  </si>
  <si>
    <t>59- تكوين أساتذة السلك الثانوي حسب مراكز  التكوين</t>
  </si>
  <si>
    <t>60- عدد المتدربين حسب مراكز التبريز</t>
  </si>
  <si>
    <t>61- عدد المكونين  بالقطاع العمومي</t>
  </si>
  <si>
    <t>62- إحصائيات عامة حول التكوين  المهني :  عمومي وخصوصي</t>
  </si>
  <si>
    <t>63- عدد المتدربين حسب مستوى التكوين : عمومي وخصوصي</t>
  </si>
  <si>
    <t xml:space="preserve">64- التكوين داخل المؤسسات والتكوين بالتمرس المهني : عمومي  </t>
  </si>
  <si>
    <t xml:space="preserve">65- عدد المتدربين حسب المستوى والجهة : عمومي  وخصوصي </t>
  </si>
  <si>
    <t>66- عدد المتدربين حسب المستوى والجهة  والإقليم (أوالعمالة) : عمومي و خصوصي</t>
  </si>
  <si>
    <t>67- عدد المتدربين حسب الهيئات   المكونة : عمومي</t>
  </si>
  <si>
    <t>68- عدد المتدربين حسب المستوى و قطاع   التكوين :  عمومي وخصوصي</t>
  </si>
  <si>
    <t>Guercif</t>
  </si>
  <si>
    <t>كرسيف</t>
  </si>
  <si>
    <r>
      <t>1</t>
    </r>
    <r>
      <rPr>
        <b/>
        <vertAlign val="superscript"/>
        <sz val="10"/>
        <rFont val="Times New Roman"/>
        <family val="1"/>
      </rPr>
      <t>er</t>
    </r>
    <r>
      <rPr>
        <b/>
        <sz val="10"/>
        <rFont val="Times New Roman"/>
        <family val="1"/>
      </rPr>
      <t xml:space="preserve"> Année</t>
    </r>
  </si>
  <si>
    <t xml:space="preserve">            التكوين : عمومي وخصوصي *</t>
  </si>
  <si>
    <r>
      <t xml:space="preserve">             والإقليم (أوالعمالة) : عمومي  </t>
    </r>
    <r>
      <rPr>
        <sz val="11"/>
        <rFont val="Times New Roman"/>
        <family val="1"/>
      </rPr>
      <t>(تابع) *</t>
    </r>
  </si>
  <si>
    <r>
      <t xml:space="preserve">           et province (ou préfecture) : Public </t>
    </r>
    <r>
      <rPr>
        <sz val="10"/>
        <rFont val="Times New Roman"/>
        <family val="1"/>
      </rPr>
      <t>(suite)*</t>
    </r>
  </si>
  <si>
    <r>
      <t>11 - 67</t>
    </r>
    <r>
      <rPr>
        <b/>
        <sz val="16"/>
        <rFont val="Times New Roman"/>
        <family val="1"/>
      </rPr>
      <t xml:space="preserve"> عدد المتدربين</t>
    </r>
    <r>
      <rPr>
        <b/>
        <vertAlign val="superscript"/>
        <sz val="16"/>
        <rFont val="Times New Roman"/>
        <family val="1"/>
      </rPr>
      <t>(1)</t>
    </r>
    <r>
      <rPr>
        <b/>
        <sz val="16"/>
        <rFont val="Times New Roman"/>
        <family val="1"/>
      </rPr>
      <t xml:space="preserve"> حسب الهيئات </t>
    </r>
  </si>
  <si>
    <t xml:space="preserve">            المكونة : عمومي </t>
  </si>
  <si>
    <t xml:space="preserve">            département formateur : Public</t>
  </si>
  <si>
    <r>
      <t>11 - 67 Effectif des stagiaires</t>
    </r>
    <r>
      <rPr>
        <b/>
        <vertAlign val="superscript"/>
        <sz val="14"/>
        <rFont val="Times New Roman"/>
        <family val="1"/>
      </rPr>
      <t>(1)</t>
    </r>
    <r>
      <rPr>
        <b/>
        <sz val="14"/>
        <rFont val="Times New Roman"/>
        <family val="1"/>
      </rPr>
      <t xml:space="preserve"> par </t>
    </r>
  </si>
  <si>
    <r>
      <rPr>
        <b/>
        <sz val="10"/>
        <color theme="1"/>
        <rFont val="Times New Roman"/>
        <family val="1"/>
      </rPr>
      <t>(1)</t>
    </r>
    <r>
      <rPr>
        <sz val="10"/>
        <color theme="1"/>
        <rFont val="Times New Roman"/>
        <family val="1"/>
      </rPr>
      <t xml:space="preserve"> : Formation résidentielle et alternée</t>
    </r>
  </si>
  <si>
    <r>
      <rPr>
        <b/>
        <sz val="10"/>
        <color theme="1"/>
        <rFont val="Times New Roman"/>
        <family val="1"/>
      </rPr>
      <t>(1)</t>
    </r>
    <r>
      <rPr>
        <sz val="10"/>
        <color theme="1"/>
        <rFont val="Times New Roman"/>
        <family val="1"/>
      </rPr>
      <t xml:space="preserve"> : التكوين داخل المؤسسات وبالتمرس المهني</t>
    </r>
  </si>
  <si>
    <t xml:space="preserve">        et secteur de formation  : Public et privé</t>
  </si>
  <si>
    <t xml:space="preserve">        التكوين : عمومي وخصوصي </t>
  </si>
  <si>
    <r>
      <t>11 - 68 Effectif des stagiaires</t>
    </r>
    <r>
      <rPr>
        <b/>
        <vertAlign val="superscript"/>
        <sz val="14"/>
        <rFont val="Times New Roman"/>
        <family val="1"/>
      </rPr>
      <t>(1)</t>
    </r>
    <r>
      <rPr>
        <b/>
        <sz val="14"/>
        <rFont val="Times New Roman"/>
        <family val="1"/>
      </rPr>
      <t xml:space="preserve"> par niveau   </t>
    </r>
  </si>
  <si>
    <r>
      <t xml:space="preserve">11 - 68 </t>
    </r>
    <r>
      <rPr>
        <b/>
        <sz val="16"/>
        <rFont val="Times New Roman"/>
        <family val="1"/>
      </rPr>
      <t xml:space="preserve">عدد المتدربين </t>
    </r>
    <r>
      <rPr>
        <b/>
        <vertAlign val="superscript"/>
        <sz val="16"/>
        <rFont val="Times New Roman"/>
        <family val="1"/>
      </rPr>
      <t>(1)</t>
    </r>
    <r>
      <rPr>
        <b/>
        <sz val="16"/>
        <rFont val="Times New Roman"/>
        <family val="1"/>
      </rPr>
      <t xml:space="preserve">حسب المستوى وقطاع  </t>
    </r>
  </si>
  <si>
    <r>
      <t xml:space="preserve"> 11 - 63 Effectif des stagiaires</t>
    </r>
    <r>
      <rPr>
        <b/>
        <vertAlign val="superscript"/>
        <sz val="14"/>
        <rFont val="Times New Roman"/>
        <family val="1"/>
      </rPr>
      <t>(1)</t>
    </r>
    <r>
      <rPr>
        <b/>
        <sz val="14"/>
        <rFont val="Times New Roman"/>
        <family val="1"/>
      </rPr>
      <t xml:space="preserve"> selon          </t>
    </r>
  </si>
  <si>
    <r>
      <t>11 - 63</t>
    </r>
    <r>
      <rPr>
        <b/>
        <sz val="16"/>
        <rFont val="Times New Roman"/>
        <family val="1"/>
      </rPr>
      <t xml:space="preserve"> عدد المتدربين </t>
    </r>
    <r>
      <rPr>
        <b/>
        <vertAlign val="superscript"/>
        <sz val="16"/>
        <rFont val="Times New Roman"/>
        <family val="1"/>
      </rPr>
      <t>(1)</t>
    </r>
    <r>
      <rPr>
        <b/>
        <sz val="16"/>
        <rFont val="Times New Roman"/>
        <family val="1"/>
      </rPr>
      <t xml:space="preserve">حسب مستوى </t>
    </r>
  </si>
  <si>
    <t xml:space="preserve">             le niveau : Public et privé </t>
  </si>
  <si>
    <t xml:space="preserve">           le niveau et le sexe : Public </t>
  </si>
  <si>
    <t xml:space="preserve">              التكوين  والجنس : عمومي </t>
  </si>
  <si>
    <r>
      <t>11 - 64 Effectif des stagiaires</t>
    </r>
    <r>
      <rPr>
        <b/>
        <vertAlign val="superscript"/>
        <sz val="14"/>
        <rFont val="Times New Roman"/>
        <family val="1"/>
      </rPr>
      <t>(1)</t>
    </r>
    <r>
      <rPr>
        <b/>
        <sz val="14"/>
        <rFont val="Times New Roman"/>
        <family val="1"/>
      </rPr>
      <t xml:space="preserve"> et des lauréats selon</t>
    </r>
  </si>
  <si>
    <r>
      <t xml:space="preserve">11 - 64  عدد المتدربين </t>
    </r>
    <r>
      <rPr>
        <b/>
        <vertAlign val="superscript"/>
        <sz val="14"/>
        <rFont val="Times New Roman"/>
        <family val="1"/>
      </rPr>
      <t>(1)</t>
    </r>
    <r>
      <rPr>
        <b/>
        <sz val="14"/>
        <rFont val="Times New Roman"/>
        <family val="1"/>
      </rPr>
      <t>حسب مستوى</t>
    </r>
  </si>
  <si>
    <t xml:space="preserve">             والجهة : عمومي وخصوصي</t>
  </si>
  <si>
    <r>
      <t xml:space="preserve"> 11 - 65 Effectif des stagiaires</t>
    </r>
    <r>
      <rPr>
        <b/>
        <vertAlign val="superscript"/>
        <sz val="14"/>
        <rFont val="Times New Roman"/>
        <family val="1"/>
      </rPr>
      <t>(1)</t>
    </r>
    <r>
      <rPr>
        <b/>
        <sz val="14"/>
        <rFont val="Times New Roman"/>
        <family val="1"/>
      </rPr>
      <t xml:space="preserve"> selon       </t>
    </r>
  </si>
  <si>
    <t xml:space="preserve">             le niveau et la région : Public et privé</t>
  </si>
  <si>
    <r>
      <t>11 - 66 Effectif des stagiaires</t>
    </r>
    <r>
      <rPr>
        <b/>
        <vertAlign val="superscript"/>
        <sz val="14"/>
        <rFont val="Times New Roman"/>
        <family val="1"/>
      </rPr>
      <t>(1)</t>
    </r>
    <r>
      <rPr>
        <b/>
        <sz val="14"/>
        <rFont val="Times New Roman"/>
        <family val="1"/>
      </rPr>
      <t xml:space="preserve"> par niveau, région</t>
    </r>
  </si>
  <si>
    <t xml:space="preserve">           et province (ou préfecture) : Public</t>
  </si>
  <si>
    <r>
      <t xml:space="preserve"> 11 - 66 </t>
    </r>
    <r>
      <rPr>
        <b/>
        <sz val="16"/>
        <rFont val="Times New Roman"/>
        <family val="1"/>
      </rPr>
      <t xml:space="preserve">عدد المتدربين </t>
    </r>
    <r>
      <rPr>
        <b/>
        <vertAlign val="superscript"/>
        <sz val="16"/>
        <rFont val="Times New Roman"/>
        <family val="1"/>
      </rPr>
      <t>(1)</t>
    </r>
    <r>
      <rPr>
        <b/>
        <sz val="16"/>
        <rFont val="Times New Roman"/>
        <family val="1"/>
      </rPr>
      <t>حسب المستوى والجهة</t>
    </r>
  </si>
  <si>
    <t xml:space="preserve">              والإقليم (أوالعمالة) : عمومي</t>
  </si>
  <si>
    <r>
      <t xml:space="preserve"> 11 - 66 </t>
    </r>
    <r>
      <rPr>
        <b/>
        <sz val="16"/>
        <rFont val="Times New Roman"/>
        <family val="1"/>
      </rPr>
      <t xml:space="preserve">عدد المتدربين </t>
    </r>
    <r>
      <rPr>
        <b/>
        <vertAlign val="superscript"/>
        <sz val="16"/>
        <rFont val="Times New Roman"/>
        <family val="1"/>
      </rPr>
      <t>(1)</t>
    </r>
    <r>
      <rPr>
        <b/>
        <sz val="16"/>
        <rFont val="Times New Roman"/>
        <family val="1"/>
      </rPr>
      <t xml:space="preserve"> حسب المستوى والجهة</t>
    </r>
  </si>
  <si>
    <r>
      <t>11 - 66 Effectif des stagiaires</t>
    </r>
    <r>
      <rPr>
        <b/>
        <vertAlign val="superscript"/>
        <sz val="14"/>
        <rFont val="Times New Roman"/>
        <family val="1"/>
      </rPr>
      <t xml:space="preserve">(1) </t>
    </r>
    <r>
      <rPr>
        <b/>
        <sz val="14"/>
        <rFont val="Times New Roman"/>
        <family val="1"/>
      </rPr>
      <t>par niveau, région</t>
    </r>
  </si>
  <si>
    <r>
      <t>11 -</t>
    </r>
    <r>
      <rPr>
        <b/>
        <sz val="16"/>
        <rFont val="Times New Roman"/>
        <family val="1"/>
      </rPr>
      <t xml:space="preserve"> </t>
    </r>
    <r>
      <rPr>
        <b/>
        <sz val="14"/>
        <rFont val="Times New Roman"/>
        <family val="1"/>
      </rPr>
      <t>65</t>
    </r>
    <r>
      <rPr>
        <b/>
        <sz val="16"/>
        <rFont val="Times New Roman"/>
        <family val="1"/>
      </rPr>
      <t xml:space="preserve"> عدد المتدربين </t>
    </r>
    <r>
      <rPr>
        <b/>
        <vertAlign val="superscript"/>
        <sz val="16"/>
        <rFont val="Times New Roman"/>
        <family val="1"/>
      </rPr>
      <t>(1)</t>
    </r>
    <r>
      <rPr>
        <b/>
        <sz val="16"/>
        <rFont val="Times New Roman"/>
        <family val="1"/>
      </rPr>
      <t xml:space="preserve">حسب مستوى  </t>
    </r>
  </si>
</sst>
</file>

<file path=xl/styles.xml><?xml version="1.0" encoding="utf-8"?>
<styleSheet xmlns="http://schemas.openxmlformats.org/spreadsheetml/2006/main">
  <numFmts count="35">
    <numFmt numFmtId="43" formatCode="_-* #,##0.00\ _€_-;\-* #,##0.00\ _€_-;_-* &quot;-&quot;??\ _€_-;_-@_-"/>
    <numFmt numFmtId="164" formatCode="_-* #,##0_-;\-* #,##0_-;_-* &quot;-&quot;_-;_-@_-"/>
    <numFmt numFmtId="165" formatCode="General_)"/>
    <numFmt numFmtId="166" formatCode="_(&quot;$&quot;* #,##0_);_(&quot;$&quot;* \(#,##0\);_(&quot;$&quot;* &quot;-&quot;_);_(@_)"/>
    <numFmt numFmtId="167" formatCode="#\ ###\ ###"/>
    <numFmt numFmtId="168" formatCode="#,##0;0;\-;@"/>
    <numFmt numFmtId="169" formatCode="###\ ###"/>
    <numFmt numFmtId="170" formatCode="####"/>
    <numFmt numFmtId="171" formatCode="###\ ###\ ###"/>
    <numFmt numFmtId="172" formatCode="_-* #,##0.00\ _ _F_-;\-* #,##0.00\ _ _F_-;_-* &quot;-&quot;??\ _ _F_-;_-@_-"/>
    <numFmt numFmtId="173" formatCode="#\ ##0;0;\-;@"/>
    <numFmt numFmtId="174" formatCode="#,###,###"/>
    <numFmt numFmtId="175" formatCode="#######"/>
    <numFmt numFmtId="176" formatCode="#,##0.0"/>
    <numFmt numFmtId="177" formatCode="0.0"/>
    <numFmt numFmtId="178" formatCode="\-"/>
    <numFmt numFmtId="179" formatCode="&quot;  &quot;@"/>
    <numFmt numFmtId="180" formatCode="#,##0&quot;  &quot;"/>
    <numFmt numFmtId="181" formatCode="0_)"/>
    <numFmt numFmtId="182" formatCode="..."/>
    <numFmt numFmtId="183" formatCode="#,##0&quot; &quot;"/>
    <numFmt numFmtId="184" formatCode="&quot;د.م.&quot;\ #,##0_-;&quot;د.م.&quot;\ #,##0\-"/>
    <numFmt numFmtId="185" formatCode="_ &quot;د.م.&quot;\ * #,##0.00_ ;_ &quot;د.م.&quot;\ * \-#,##0.00_ ;_ &quot;د.م.&quot;\ * &quot;-&quot;??_ ;_ @_ "/>
    <numFmt numFmtId="186" formatCode="_-* #,##0.00\ [$€]_-;\-* #,##0.00\ [$€]_-;_-* &quot;-&quot;??\ [$€]_-;_-@_-"/>
    <numFmt numFmtId="187" formatCode="_-* #,##0.00\ _F_-;\-* #,##0.00\ _F_-;_-* &quot;-&quot;??\ _F_-;_-@_-"/>
    <numFmt numFmtId="188" formatCode="0;0;"/>
    <numFmt numFmtId="189" formatCode="_-&quot;ر.س.&quot;\ * #,##0_-;_-&quot;ر.س.&quot;\ * #,##0\-;_-&quot;ر.س.&quot;\ * &quot;-&quot;_-;_-@_-"/>
    <numFmt numFmtId="190" formatCode="_-&quot;ر.س.&quot;\ * #,##0.00_-;_-&quot;ر.س.&quot;\ * #,##0.00\-;_-&quot;ر.س.&quot;\ * &quot;-&quot;??_-;_-@_-"/>
    <numFmt numFmtId="191" formatCode="_-* #,##0_-;_-* #,##0\-;_-* &quot;-&quot;_-;_-@_-"/>
    <numFmt numFmtId="192" formatCode="_-* #,##0.00_-;_-* #,##0.00\-;_-* &quot;-&quot;??_-;_-@_-"/>
    <numFmt numFmtId="193" formatCode="0.0%"/>
    <numFmt numFmtId="194" formatCode="_ * #,##0.00_ ;_ * \-#,##0.00_ ;_ * &quot;-&quot;??_ ;_ @_ "/>
    <numFmt numFmtId="195" formatCode="_ * #,##0_ ;_ * \-#,##0_ ;_ * &quot;-&quot;??_ ;_ @_ "/>
    <numFmt numFmtId="196" formatCode="#.###"/>
    <numFmt numFmtId="197" formatCode="#.#"/>
  </numFmts>
  <fonts count="1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ourier"/>
      <family val="3"/>
    </font>
    <font>
      <b/>
      <sz val="16"/>
      <name val="Times New Roman"/>
      <family val="1"/>
    </font>
    <font>
      <sz val="10"/>
      <name val="Times New Roman"/>
      <family val="1"/>
    </font>
    <font>
      <b/>
      <sz val="18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8"/>
      <name val="Times New Roman"/>
      <family val="1"/>
    </font>
    <font>
      <sz val="14"/>
      <name val="Times New Roman"/>
      <family val="1"/>
    </font>
    <font>
      <sz val="10"/>
      <name val="Arial"/>
      <family val="2"/>
    </font>
    <font>
      <b/>
      <sz val="11"/>
      <name val="Arial"/>
      <family val="2"/>
    </font>
    <font>
      <sz val="10"/>
      <name val="Times New Roman"/>
      <family val="1"/>
      <charset val="178"/>
    </font>
    <font>
      <sz val="10"/>
      <color theme="1"/>
      <name val="Times New Roman"/>
      <family val="1"/>
    </font>
    <font>
      <sz val="11"/>
      <name val="Arial"/>
      <family val="2"/>
    </font>
    <font>
      <sz val="11"/>
      <color theme="1"/>
      <name val="Times New Roman"/>
      <family val="1"/>
    </font>
    <font>
      <b/>
      <sz val="11.5"/>
      <name val="Times New Roman"/>
      <family val="1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vertAlign val="superscript"/>
      <sz val="10"/>
      <name val="Times New Roman"/>
      <family val="1"/>
    </font>
    <font>
      <sz val="8"/>
      <color indexed="9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color theme="0"/>
      <name val="Times New Roman"/>
      <family val="1"/>
    </font>
    <font>
      <b/>
      <sz val="10"/>
      <color indexed="9"/>
      <name val="Times New Roman"/>
      <family val="1"/>
    </font>
    <font>
      <sz val="10"/>
      <color indexed="8"/>
      <name val="Arial"/>
      <family val="2"/>
    </font>
    <font>
      <sz val="8"/>
      <color indexed="8"/>
      <name val="Times New Roman"/>
      <family val="1"/>
    </font>
    <font>
      <b/>
      <sz val="8"/>
      <color indexed="9"/>
      <name val="Times New Roman"/>
      <family val="1"/>
    </font>
    <font>
      <sz val="10"/>
      <color indexed="10"/>
      <name val="Times New Roman"/>
      <family val="1"/>
    </font>
    <font>
      <b/>
      <sz val="8"/>
      <name val="Times New Roman"/>
      <family val="1"/>
    </font>
    <font>
      <b/>
      <vertAlign val="superscript"/>
      <sz val="14"/>
      <name val="Times New Roman"/>
      <family val="1"/>
    </font>
    <font>
      <b/>
      <sz val="11"/>
      <color indexed="8"/>
      <name val="Times New Roman"/>
      <family val="1"/>
    </font>
    <font>
      <b/>
      <sz val="9"/>
      <color indexed="10"/>
      <name val="Times New Roman"/>
      <family val="1"/>
    </font>
    <font>
      <sz val="9"/>
      <color indexed="8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b/>
      <sz val="10"/>
      <color theme="1"/>
      <name val="Calibri"/>
      <family val="2"/>
      <scheme val="minor"/>
    </font>
    <font>
      <sz val="9"/>
      <color theme="1"/>
      <name val="Times New Roman"/>
      <family val="1"/>
    </font>
    <font>
      <b/>
      <vertAlign val="superscript"/>
      <sz val="11"/>
      <name val="Times New Roman"/>
      <family val="1"/>
    </font>
    <font>
      <sz val="11.5"/>
      <name val="Times New Roman"/>
      <family val="1"/>
    </font>
    <font>
      <b/>
      <sz val="12"/>
      <color indexed="8"/>
      <name val="Times New Roman"/>
      <family val="1"/>
    </font>
    <font>
      <sz val="12"/>
      <color theme="1"/>
      <name val="Times New Roman"/>
      <family val="1"/>
    </font>
    <font>
      <sz val="10"/>
      <color indexed="18"/>
      <name val="Times New Roman"/>
      <family val="1"/>
    </font>
    <font>
      <b/>
      <sz val="8"/>
      <color indexed="18"/>
      <name val="Arial"/>
      <family val="2"/>
    </font>
    <font>
      <sz val="7"/>
      <color indexed="18"/>
      <name val="Times New Roman"/>
      <family val="1"/>
    </font>
    <font>
      <b/>
      <sz val="7"/>
      <color indexed="18"/>
      <name val="Arial"/>
      <family val="2"/>
    </font>
    <font>
      <sz val="12"/>
      <color indexed="18"/>
      <name val="Times New Roman"/>
      <family val="1"/>
    </font>
    <font>
      <sz val="7"/>
      <color indexed="18"/>
      <name val="Arial"/>
      <family val="2"/>
    </font>
    <font>
      <sz val="7"/>
      <name val="Times New Roman"/>
      <family val="1"/>
    </font>
    <font>
      <b/>
      <sz val="10"/>
      <color indexed="18"/>
      <name val="Times New Roman"/>
      <family val="1"/>
    </font>
    <font>
      <sz val="6"/>
      <color indexed="18"/>
      <name val="Arial"/>
      <family val="2"/>
    </font>
    <font>
      <sz val="16"/>
      <name val="Times New Roman"/>
      <family val="1"/>
    </font>
    <font>
      <sz val="10"/>
      <name val="MS Sans Serif"/>
      <family val="2"/>
      <charset val="178"/>
    </font>
    <font>
      <sz val="11"/>
      <color indexed="8"/>
      <name val="Times New Roman"/>
      <family val="1"/>
    </font>
    <font>
      <b/>
      <sz val="8"/>
      <color theme="1"/>
      <name val="Times New Roman"/>
      <family val="1"/>
    </font>
    <font>
      <sz val="10"/>
      <name val="Open Sans"/>
    </font>
    <font>
      <sz val="14"/>
      <color indexed="8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4"/>
      <name val="Calibri"/>
      <family val="2"/>
    </font>
    <font>
      <b/>
      <sz val="11"/>
      <color indexed="34"/>
      <name val="Calibri"/>
      <family val="2"/>
    </font>
    <font>
      <sz val="11"/>
      <color indexed="62"/>
      <name val="Calibri"/>
      <family val="2"/>
    </font>
    <font>
      <sz val="11"/>
      <color indexed="36"/>
      <name val="Calibri"/>
      <family val="2"/>
    </font>
    <font>
      <b/>
      <sz val="10"/>
      <name val="جêزة"/>
      <charset val="178"/>
    </font>
    <font>
      <sz val="11"/>
      <color indexed="60"/>
      <name val="Calibri"/>
      <family val="2"/>
    </font>
    <font>
      <sz val="10"/>
      <name val="Courier"/>
      <family val="3"/>
      <charset val="178"/>
    </font>
    <font>
      <sz val="10"/>
      <color indexed="8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3"/>
      <color theme="1"/>
      <name val="Times New Roman"/>
      <family val="1"/>
    </font>
    <font>
      <sz val="13"/>
      <color theme="1"/>
      <name val="Times New Roman"/>
      <family val="1"/>
    </font>
    <font>
      <b/>
      <sz val="20"/>
      <color theme="1"/>
      <name val="Times New Roman"/>
      <family val="1"/>
    </font>
    <font>
      <b/>
      <sz val="20"/>
      <color rgb="FF000000"/>
      <name val="Calibri"/>
      <family val="2"/>
      <scheme val="minor"/>
    </font>
    <font>
      <u/>
      <sz val="11"/>
      <color theme="10"/>
      <name val="Calibri"/>
      <family val="2"/>
    </font>
    <font>
      <sz val="18"/>
      <name val="Times New Roman"/>
      <family val="1"/>
    </font>
    <font>
      <b/>
      <vertAlign val="superscript"/>
      <sz val="12"/>
      <name val="Times New Roman"/>
      <family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rgb="FFFF0000"/>
      <name val="Times New Roman"/>
      <family val="1"/>
    </font>
    <font>
      <b/>
      <sz val="14"/>
      <color rgb="FF323E4F"/>
      <name val="Sakkal Majalla"/>
    </font>
    <font>
      <b/>
      <sz val="14"/>
      <color rgb="FF323E4F"/>
      <name val="Andalus"/>
      <family val="1"/>
    </font>
    <font>
      <sz val="12"/>
      <name val="Arial"/>
      <family val="2"/>
    </font>
    <font>
      <sz val="10"/>
      <color theme="1"/>
      <name val="Arial"/>
      <family val="2"/>
    </font>
    <font>
      <sz val="11"/>
      <color rgb="FFFF0000"/>
      <name val="Times New Roman"/>
      <family val="1"/>
    </font>
    <font>
      <sz val="8"/>
      <color theme="1"/>
      <name val="Times New Roman"/>
      <family val="1"/>
    </font>
    <font>
      <sz val="12"/>
      <name val="Times New Roman"/>
      <family val="1"/>
      <charset val="178"/>
    </font>
    <font>
      <b/>
      <sz val="12"/>
      <name val="Arial"/>
      <family val="2"/>
    </font>
    <font>
      <sz val="9"/>
      <name val="Rubik"/>
    </font>
    <font>
      <sz val="12"/>
      <color theme="1"/>
      <name val="Open Sans"/>
    </font>
    <font>
      <sz val="12"/>
      <name val="Open Sans"/>
    </font>
    <font>
      <sz val="12"/>
      <color rgb="FF000000"/>
      <name val="Times New Roman"/>
      <family val="1"/>
    </font>
    <font>
      <b/>
      <sz val="10"/>
      <color theme="0"/>
      <name val="Agency FB"/>
      <family val="2"/>
    </font>
    <font>
      <b/>
      <sz val="11"/>
      <color rgb="FF272C2E"/>
      <name val="Times New Roman"/>
      <family val="1"/>
    </font>
    <font>
      <sz val="11"/>
      <color rgb="FF272C2E"/>
      <name val="Times New Roman"/>
      <family val="1"/>
    </font>
    <font>
      <vertAlign val="superscript"/>
      <sz val="11"/>
      <color indexed="8"/>
      <name val="Times New Roman"/>
      <family val="1"/>
    </font>
    <font>
      <sz val="10"/>
      <color rgb="FF272C2E"/>
      <name val="Agency FB"/>
      <family val="2"/>
    </font>
    <font>
      <b/>
      <sz val="10"/>
      <color rgb="FFFF0000"/>
      <name val="Times New Roman"/>
      <family val="1"/>
    </font>
    <font>
      <b/>
      <sz val="12"/>
      <color theme="1"/>
      <name val="Calibri"/>
      <family val="2"/>
      <scheme val="minor"/>
    </font>
    <font>
      <b/>
      <sz val="10"/>
      <name val="Times New Roman"/>
      <family val="1"/>
      <charset val="178"/>
    </font>
    <font>
      <sz val="11"/>
      <name val="Times New Roman"/>
      <family val="1"/>
      <charset val="178"/>
    </font>
    <font>
      <b/>
      <sz val="11"/>
      <name val="Times New Roman"/>
      <family val="1"/>
      <charset val="178"/>
    </font>
    <font>
      <sz val="10"/>
      <name val="Calibri"/>
      <family val="2"/>
      <scheme val="minor"/>
    </font>
    <font>
      <shadow/>
      <sz val="3"/>
      <color indexed="9"/>
      <name val="Arial"/>
      <family val="2"/>
    </font>
    <font>
      <sz val="10"/>
      <color theme="1"/>
      <name val="Calibri"/>
      <family val="2"/>
      <scheme val="minor"/>
    </font>
    <font>
      <b/>
      <sz val="13"/>
      <name val="Times New Roman"/>
      <family val="1"/>
    </font>
    <font>
      <sz val="13"/>
      <name val="Times New Roman"/>
      <family val="1"/>
    </font>
    <font>
      <sz val="11"/>
      <color rgb="FF272C2E"/>
      <name val="Agency FB"/>
      <family val="2"/>
    </font>
    <font>
      <sz val="10"/>
      <color rgb="FFFF0000"/>
      <name val="Times New Roman"/>
      <family val="1"/>
    </font>
    <font>
      <vertAlign val="superscript"/>
      <sz val="16"/>
      <name val="Times New Roman"/>
      <family val="1"/>
    </font>
    <font>
      <sz val="12"/>
      <name val="Calibri"/>
      <family val="2"/>
      <scheme val="minor"/>
    </font>
    <font>
      <b/>
      <vertAlign val="superscript"/>
      <sz val="16"/>
      <name val="Times New Roman"/>
      <family val="1"/>
    </font>
  </fonts>
  <fills count="2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13"/>
      </patternFill>
    </fill>
    <fill>
      <patternFill patternType="solid">
        <fgColor indexed="29"/>
      </patternFill>
    </fill>
    <fill>
      <patternFill patternType="solid">
        <fgColor indexed="50"/>
      </patternFill>
    </fill>
    <fill>
      <patternFill patternType="solid">
        <fgColor indexed="47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8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9"/>
      </right>
      <top/>
      <bottom/>
      <diagonal/>
    </border>
    <border>
      <left style="thick">
        <color theme="0"/>
      </left>
      <right/>
      <top style="thick">
        <color theme="0"/>
      </top>
      <bottom style="thin">
        <color theme="0"/>
      </bottom>
      <diagonal/>
    </border>
    <border>
      <left style="thick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3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ck">
        <color theme="0"/>
      </right>
      <top style="thick">
        <color theme="0"/>
      </top>
      <bottom style="thin">
        <color theme="0"/>
      </bottom>
      <diagonal/>
    </border>
    <border>
      <left/>
      <right style="thick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/>
      <right/>
      <top style="thin">
        <color theme="4"/>
      </top>
      <bottom/>
      <diagonal/>
    </border>
  </borders>
  <cellStyleXfs count="299">
    <xf numFmtId="0" fontId="0" fillId="0" borderId="0"/>
    <xf numFmtId="165" fontId="3" fillId="0" borderId="0"/>
    <xf numFmtId="166" fontId="3" fillId="0" borderId="0"/>
    <xf numFmtId="165" fontId="3" fillId="0" borderId="0"/>
    <xf numFmtId="166" fontId="3" fillId="0" borderId="0"/>
    <xf numFmtId="0" fontId="15" fillId="0" borderId="0"/>
    <xf numFmtId="0" fontId="15" fillId="0" borderId="0"/>
    <xf numFmtId="165" fontId="3" fillId="0" borderId="0"/>
    <xf numFmtId="165" fontId="3" fillId="0" borderId="0"/>
    <xf numFmtId="165" fontId="3" fillId="0" borderId="0"/>
    <xf numFmtId="0" fontId="15" fillId="0" borderId="0"/>
    <xf numFmtId="165" fontId="3" fillId="0" borderId="0"/>
    <xf numFmtId="165" fontId="3" fillId="0" borderId="0"/>
    <xf numFmtId="167" fontId="3" fillId="0" borderId="0"/>
    <xf numFmtId="165" fontId="3" fillId="0" borderId="0"/>
    <xf numFmtId="167" fontId="3" fillId="0" borderId="0"/>
    <xf numFmtId="165" fontId="3" fillId="0" borderId="0"/>
    <xf numFmtId="167" fontId="3" fillId="0" borderId="0"/>
    <xf numFmtId="0" fontId="3" fillId="0" borderId="0"/>
    <xf numFmtId="165" fontId="3" fillId="0" borderId="0"/>
    <xf numFmtId="165" fontId="3" fillId="0" borderId="0"/>
    <xf numFmtId="0" fontId="30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172" fontId="15" fillId="0" borderId="0" applyFont="0" applyFill="0" applyBorder="0" applyAlignment="0" applyProtection="0"/>
    <xf numFmtId="165" fontId="3" fillId="0" borderId="0"/>
    <xf numFmtId="165" fontId="3" fillId="0" borderId="0"/>
    <xf numFmtId="165" fontId="3" fillId="0" borderId="0"/>
    <xf numFmtId="167" fontId="3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0" fontId="15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0" fontId="15" fillId="0" borderId="0"/>
    <xf numFmtId="165" fontId="3" fillId="0" borderId="0"/>
    <xf numFmtId="9" fontId="15" fillId="0" borderId="0" applyFont="0" applyFill="0" applyBorder="0" applyAlignment="0" applyProtection="0"/>
    <xf numFmtId="0" fontId="15" fillId="0" borderId="0"/>
    <xf numFmtId="165" fontId="3" fillId="0" borderId="0"/>
    <xf numFmtId="181" fontId="3" fillId="0" borderId="0"/>
    <xf numFmtId="0" fontId="5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0" fontId="15" fillId="0" borderId="0"/>
    <xf numFmtId="0" fontId="1" fillId="0" borderId="0"/>
    <xf numFmtId="0" fontId="1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0" fontId="57" fillId="0" borderId="0"/>
    <xf numFmtId="0" fontId="57" fillId="0" borderId="0"/>
    <xf numFmtId="0" fontId="30" fillId="0" borderId="0"/>
    <xf numFmtId="165" fontId="3" fillId="0" borderId="0"/>
    <xf numFmtId="184" fontId="3" fillId="0" borderId="0"/>
    <xf numFmtId="165" fontId="3" fillId="0" borderId="0"/>
    <xf numFmtId="165" fontId="3" fillId="0" borderId="0"/>
    <xf numFmtId="171" fontId="3" fillId="0" borderId="0"/>
    <xf numFmtId="165" fontId="3" fillId="0" borderId="0"/>
    <xf numFmtId="185" fontId="15" fillId="0" borderId="0" applyFont="0" applyFill="0" applyBorder="0" applyAlignment="0" applyProtection="0"/>
    <xf numFmtId="165" fontId="3" fillId="0" borderId="0"/>
    <xf numFmtId="165" fontId="3" fillId="0" borderId="0"/>
    <xf numFmtId="165" fontId="3" fillId="0" borderId="0"/>
    <xf numFmtId="0" fontId="62" fillId="4" borderId="0" applyNumberFormat="0" applyBorder="0" applyAlignment="0" applyProtection="0"/>
    <xf numFmtId="0" fontId="62" fillId="4" borderId="0" applyNumberFormat="0" applyBorder="0" applyAlignment="0" applyProtection="0"/>
    <xf numFmtId="0" fontId="62" fillId="4" borderId="0" applyNumberFormat="0" applyBorder="0" applyAlignment="0" applyProtection="0"/>
    <xf numFmtId="0" fontId="62" fillId="4" borderId="0" applyNumberFormat="0" applyBorder="0" applyAlignment="0" applyProtection="0"/>
    <xf numFmtId="0" fontId="62" fillId="5" borderId="0" applyNumberFormat="0" applyBorder="0" applyAlignment="0" applyProtection="0"/>
    <xf numFmtId="0" fontId="62" fillId="5" borderId="0" applyNumberFormat="0" applyBorder="0" applyAlignment="0" applyProtection="0"/>
    <xf numFmtId="0" fontId="62" fillId="5" borderId="0" applyNumberFormat="0" applyBorder="0" applyAlignment="0" applyProtection="0"/>
    <xf numFmtId="0" fontId="62" fillId="5" borderId="0" applyNumberFormat="0" applyBorder="0" applyAlignment="0" applyProtection="0"/>
    <xf numFmtId="0" fontId="62" fillId="6" borderId="0" applyNumberFormat="0" applyBorder="0" applyAlignment="0" applyProtection="0"/>
    <xf numFmtId="0" fontId="62" fillId="6" borderId="0" applyNumberFormat="0" applyBorder="0" applyAlignment="0" applyProtection="0"/>
    <xf numFmtId="0" fontId="62" fillId="6" borderId="0" applyNumberFormat="0" applyBorder="0" applyAlignment="0" applyProtection="0"/>
    <xf numFmtId="0" fontId="62" fillId="6" borderId="0" applyNumberFormat="0" applyBorder="0" applyAlignment="0" applyProtection="0"/>
    <xf numFmtId="0" fontId="62" fillId="7" borderId="0" applyNumberFormat="0" applyBorder="0" applyAlignment="0" applyProtection="0"/>
    <xf numFmtId="0" fontId="62" fillId="7" borderId="0" applyNumberFormat="0" applyBorder="0" applyAlignment="0" applyProtection="0"/>
    <xf numFmtId="0" fontId="62" fillId="7" borderId="0" applyNumberFormat="0" applyBorder="0" applyAlignment="0" applyProtection="0"/>
    <xf numFmtId="0" fontId="62" fillId="7" borderId="0" applyNumberFormat="0" applyBorder="0" applyAlignment="0" applyProtection="0"/>
    <xf numFmtId="0" fontId="62" fillId="8" borderId="0" applyNumberFormat="0" applyBorder="0" applyAlignment="0" applyProtection="0"/>
    <xf numFmtId="0" fontId="62" fillId="8" borderId="0" applyNumberFormat="0" applyBorder="0" applyAlignment="0" applyProtection="0"/>
    <xf numFmtId="0" fontId="62" fillId="8" borderId="0" applyNumberFormat="0" applyBorder="0" applyAlignment="0" applyProtection="0"/>
    <xf numFmtId="0" fontId="62" fillId="8" borderId="0" applyNumberFormat="0" applyBorder="0" applyAlignment="0" applyProtection="0"/>
    <xf numFmtId="0" fontId="62" fillId="5" borderId="0" applyNumberFormat="0" applyBorder="0" applyAlignment="0" applyProtection="0"/>
    <xf numFmtId="0" fontId="62" fillId="5" borderId="0" applyNumberFormat="0" applyBorder="0" applyAlignment="0" applyProtection="0"/>
    <xf numFmtId="0" fontId="62" fillId="5" borderId="0" applyNumberFormat="0" applyBorder="0" applyAlignment="0" applyProtection="0"/>
    <xf numFmtId="0" fontId="62" fillId="5" borderId="0" applyNumberFormat="0" applyBorder="0" applyAlignment="0" applyProtection="0"/>
    <xf numFmtId="0" fontId="62" fillId="4" borderId="0" applyNumberFormat="0" applyBorder="0" applyAlignment="0" applyProtection="0"/>
    <xf numFmtId="0" fontId="62" fillId="4" borderId="0" applyNumberFormat="0" applyBorder="0" applyAlignment="0" applyProtection="0"/>
    <xf numFmtId="0" fontId="62" fillId="4" borderId="0" applyNumberFormat="0" applyBorder="0" applyAlignment="0" applyProtection="0"/>
    <xf numFmtId="0" fontId="62" fillId="4" borderId="0" applyNumberFormat="0" applyBorder="0" applyAlignment="0" applyProtection="0"/>
    <xf numFmtId="0" fontId="62" fillId="9" borderId="0" applyNumberFormat="0" applyBorder="0" applyAlignment="0" applyProtection="0"/>
    <xf numFmtId="0" fontId="62" fillId="9" borderId="0" applyNumberFormat="0" applyBorder="0" applyAlignment="0" applyProtection="0"/>
    <xf numFmtId="0" fontId="62" fillId="9" borderId="0" applyNumberFormat="0" applyBorder="0" applyAlignment="0" applyProtection="0"/>
    <xf numFmtId="0" fontId="62" fillId="9" borderId="0" applyNumberFormat="0" applyBorder="0" applyAlignment="0" applyProtection="0"/>
    <xf numFmtId="0" fontId="62" fillId="6" borderId="0" applyNumberFormat="0" applyBorder="0" applyAlignment="0" applyProtection="0"/>
    <xf numFmtId="0" fontId="62" fillId="6" borderId="0" applyNumberFormat="0" applyBorder="0" applyAlignment="0" applyProtection="0"/>
    <xf numFmtId="0" fontId="62" fillId="6" borderId="0" applyNumberFormat="0" applyBorder="0" applyAlignment="0" applyProtection="0"/>
    <xf numFmtId="0" fontId="62" fillId="6" borderId="0" applyNumberFormat="0" applyBorder="0" applyAlignment="0" applyProtection="0"/>
    <xf numFmtId="0" fontId="62" fillId="7" borderId="0" applyNumberFormat="0" applyBorder="0" applyAlignment="0" applyProtection="0"/>
    <xf numFmtId="0" fontId="62" fillId="7" borderId="0" applyNumberFormat="0" applyBorder="0" applyAlignment="0" applyProtection="0"/>
    <xf numFmtId="0" fontId="62" fillId="7" borderId="0" applyNumberFormat="0" applyBorder="0" applyAlignment="0" applyProtection="0"/>
    <xf numFmtId="0" fontId="62" fillId="7" borderId="0" applyNumberFormat="0" applyBorder="0" applyAlignment="0" applyProtection="0"/>
    <xf numFmtId="0" fontId="62" fillId="4" borderId="0" applyNumberFormat="0" applyBorder="0" applyAlignment="0" applyProtection="0"/>
    <xf numFmtId="0" fontId="62" fillId="4" borderId="0" applyNumberFormat="0" applyBorder="0" applyAlignment="0" applyProtection="0"/>
    <xf numFmtId="0" fontId="62" fillId="4" borderId="0" applyNumberFormat="0" applyBorder="0" applyAlignment="0" applyProtection="0"/>
    <xf numFmtId="0" fontId="62" fillId="4" borderId="0" applyNumberFormat="0" applyBorder="0" applyAlignment="0" applyProtection="0"/>
    <xf numFmtId="0" fontId="62" fillId="10" borderId="0" applyNumberFormat="0" applyBorder="0" applyAlignment="0" applyProtection="0"/>
    <xf numFmtId="0" fontId="62" fillId="10" borderId="0" applyNumberFormat="0" applyBorder="0" applyAlignment="0" applyProtection="0"/>
    <xf numFmtId="0" fontId="62" fillId="10" borderId="0" applyNumberFormat="0" applyBorder="0" applyAlignment="0" applyProtection="0"/>
    <xf numFmtId="0" fontId="62" fillId="10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9" borderId="0" applyNumberFormat="0" applyBorder="0" applyAlignment="0" applyProtection="0"/>
    <xf numFmtId="0" fontId="63" fillId="9" borderId="0" applyNumberFormat="0" applyBorder="0" applyAlignment="0" applyProtection="0"/>
    <xf numFmtId="0" fontId="63" fillId="9" borderId="0" applyNumberFormat="0" applyBorder="0" applyAlignment="0" applyProtection="0"/>
    <xf numFmtId="0" fontId="63" fillId="9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11" borderId="0" applyNumberFormat="0" applyBorder="0" applyAlignment="0" applyProtection="0"/>
    <xf numFmtId="0" fontId="63" fillId="11" borderId="0" applyNumberFormat="0" applyBorder="0" applyAlignment="0" applyProtection="0"/>
    <xf numFmtId="0" fontId="63" fillId="11" borderId="0" applyNumberFormat="0" applyBorder="0" applyAlignment="0" applyProtection="0"/>
    <xf numFmtId="0" fontId="63" fillId="11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63" fillId="10" borderId="0" applyNumberFormat="0" applyBorder="0" applyAlignment="0" applyProtection="0"/>
    <xf numFmtId="0" fontId="63" fillId="10" borderId="0" applyNumberFormat="0" applyBorder="0" applyAlignment="0" applyProtection="0"/>
    <xf numFmtId="0" fontId="63" fillId="10" borderId="0" applyNumberFormat="0" applyBorder="0" applyAlignment="0" applyProtection="0"/>
    <xf numFmtId="0" fontId="63" fillId="10" borderId="0" applyNumberFormat="0" applyBorder="0" applyAlignment="0" applyProtection="0"/>
    <xf numFmtId="0" fontId="63" fillId="12" borderId="0" applyNumberFormat="0" applyBorder="0" applyAlignment="0" applyProtection="0"/>
    <xf numFmtId="0" fontId="63" fillId="12" borderId="0" applyNumberFormat="0" applyBorder="0" applyAlignment="0" applyProtection="0"/>
    <xf numFmtId="0" fontId="63" fillId="12" borderId="0" applyNumberFormat="0" applyBorder="0" applyAlignment="0" applyProtection="0"/>
    <xf numFmtId="0" fontId="63" fillId="12" borderId="0" applyNumberFormat="0" applyBorder="0" applyAlignment="0" applyProtection="0"/>
    <xf numFmtId="0" fontId="63" fillId="9" borderId="0" applyNumberFormat="0" applyBorder="0" applyAlignment="0" applyProtection="0"/>
    <xf numFmtId="0" fontId="63" fillId="9" borderId="0" applyNumberFormat="0" applyBorder="0" applyAlignment="0" applyProtection="0"/>
    <xf numFmtId="0" fontId="63" fillId="9" borderId="0" applyNumberFormat="0" applyBorder="0" applyAlignment="0" applyProtection="0"/>
    <xf numFmtId="0" fontId="63" fillId="9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6" borderId="0" applyNumberFormat="0" applyBorder="0" applyAlignment="0" applyProtection="0"/>
    <xf numFmtId="0" fontId="63" fillId="13" borderId="0" applyNumberFormat="0" applyBorder="0" applyAlignment="0" applyProtection="0"/>
    <xf numFmtId="0" fontId="63" fillId="13" borderId="0" applyNumberFormat="0" applyBorder="0" applyAlignment="0" applyProtection="0"/>
    <xf numFmtId="0" fontId="63" fillId="13" borderId="0" applyNumberFormat="0" applyBorder="0" applyAlignment="0" applyProtection="0"/>
    <xf numFmtId="0" fontId="63" fillId="13" borderId="0" applyNumberFormat="0" applyBorder="0" applyAlignment="0" applyProtection="0"/>
    <xf numFmtId="0" fontId="63" fillId="12" borderId="0" applyNumberFormat="0" applyBorder="0" applyAlignment="0" applyProtection="0"/>
    <xf numFmtId="0" fontId="63" fillId="12" borderId="0" applyNumberFormat="0" applyBorder="0" applyAlignment="0" applyProtection="0"/>
    <xf numFmtId="0" fontId="63" fillId="12" borderId="0" applyNumberFormat="0" applyBorder="0" applyAlignment="0" applyProtection="0"/>
    <xf numFmtId="0" fontId="63" fillId="12" borderId="0" applyNumberFormat="0" applyBorder="0" applyAlignment="0" applyProtection="0"/>
    <xf numFmtId="0" fontId="63" fillId="9" borderId="0" applyNumberFormat="0" applyBorder="0" applyAlignment="0" applyProtection="0"/>
    <xf numFmtId="0" fontId="63" fillId="9" borderId="0" applyNumberFormat="0" applyBorder="0" applyAlignment="0" applyProtection="0"/>
    <xf numFmtId="0" fontId="63" fillId="9" borderId="0" applyNumberFormat="0" applyBorder="0" applyAlignment="0" applyProtection="0"/>
    <xf numFmtId="0" fontId="63" fillId="9" borderId="0" applyNumberFormat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5" fillId="14" borderId="4" applyNumberFormat="0" applyAlignment="0" applyProtection="0"/>
    <xf numFmtId="0" fontId="65" fillId="14" borderId="4" applyNumberFormat="0" applyAlignment="0" applyProtection="0"/>
    <xf numFmtId="0" fontId="65" fillId="14" borderId="4" applyNumberFormat="0" applyAlignment="0" applyProtection="0"/>
    <xf numFmtId="0" fontId="65" fillId="14" borderId="4" applyNumberFormat="0" applyAlignment="0" applyProtection="0"/>
    <xf numFmtId="0" fontId="64" fillId="0" borderId="5" applyNumberFormat="0" applyFill="0" applyAlignment="0" applyProtection="0"/>
    <xf numFmtId="0" fontId="64" fillId="0" borderId="5" applyNumberFormat="0" applyFill="0" applyAlignment="0" applyProtection="0"/>
    <xf numFmtId="0" fontId="64" fillId="0" borderId="5" applyNumberFormat="0" applyFill="0" applyAlignment="0" applyProtection="0"/>
    <xf numFmtId="0" fontId="64" fillId="0" borderId="5" applyNumberFormat="0" applyFill="0" applyAlignment="0" applyProtection="0"/>
    <xf numFmtId="0" fontId="5" fillId="15" borderId="6" applyNumberFormat="0" applyFont="0" applyAlignment="0" applyProtection="0"/>
    <xf numFmtId="0" fontId="5" fillId="15" borderId="6" applyNumberFormat="0" applyFont="0" applyAlignment="0" applyProtection="0"/>
    <xf numFmtId="0" fontId="5" fillId="15" borderId="6" applyNumberFormat="0" applyFont="0" applyAlignment="0" applyProtection="0"/>
    <xf numFmtId="0" fontId="5" fillId="15" borderId="6" applyNumberFormat="0" applyFont="0" applyAlignment="0" applyProtection="0"/>
    <xf numFmtId="0" fontId="66" fillId="10" borderId="4" applyNumberFormat="0" applyAlignment="0" applyProtection="0"/>
    <xf numFmtId="0" fontId="66" fillId="10" borderId="4" applyNumberFormat="0" applyAlignment="0" applyProtection="0"/>
    <xf numFmtId="0" fontId="66" fillId="10" borderId="4" applyNumberFormat="0" applyAlignment="0" applyProtection="0"/>
    <xf numFmtId="0" fontId="66" fillId="10" borderId="4" applyNumberFormat="0" applyAlignment="0" applyProtection="0"/>
    <xf numFmtId="186" fontId="15" fillId="0" borderId="0" applyFont="0" applyFill="0" applyBorder="0" applyAlignment="0" applyProtection="0"/>
    <xf numFmtId="0" fontId="67" fillId="16" borderId="0" applyNumberFormat="0" applyBorder="0" applyAlignment="0" applyProtection="0"/>
    <xf numFmtId="0" fontId="67" fillId="16" borderId="0" applyNumberFormat="0" applyBorder="0" applyAlignment="0" applyProtection="0"/>
    <xf numFmtId="0" fontId="67" fillId="16" borderId="0" applyNumberFormat="0" applyBorder="0" applyAlignment="0" applyProtection="0"/>
    <xf numFmtId="0" fontId="67" fillId="16" borderId="0" applyNumberFormat="0" applyBorder="0" applyAlignment="0" applyProtection="0"/>
    <xf numFmtId="187" fontId="15" fillId="0" borderId="0" applyFont="0" applyFill="0" applyBorder="0" applyAlignment="0" applyProtection="0"/>
    <xf numFmtId="0" fontId="68" fillId="0" borderId="0" applyNumberFormat="0" applyBorder="0">
      <alignment horizontal="right"/>
    </xf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" fillId="0" borderId="0"/>
    <xf numFmtId="1" fontId="3" fillId="0" borderId="0"/>
    <xf numFmtId="0" fontId="15" fillId="0" borderId="0"/>
    <xf numFmtId="0" fontId="30" fillId="0" borderId="0"/>
    <xf numFmtId="0" fontId="30" fillId="0" borderId="0"/>
    <xf numFmtId="0" fontId="70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71" fillId="0" borderId="0" applyNumberFormat="0" applyFill="0" applyBorder="0" applyProtection="0"/>
    <xf numFmtId="0" fontId="1" fillId="0" borderId="0"/>
    <xf numFmtId="0" fontId="57" fillId="0" borderId="0"/>
    <xf numFmtId="0" fontId="15" fillId="0" borderId="0"/>
    <xf numFmtId="188" fontId="3" fillId="0" borderId="0"/>
    <xf numFmtId="0" fontId="3" fillId="0" borderId="0"/>
    <xf numFmtId="0" fontId="15" fillId="0" borderId="0"/>
    <xf numFmtId="0" fontId="3" fillId="0" borderId="0"/>
    <xf numFmtId="0" fontId="15" fillId="0" borderId="0"/>
    <xf numFmtId="0" fontId="15" fillId="0" borderId="0"/>
    <xf numFmtId="0" fontId="1" fillId="0" borderId="0"/>
    <xf numFmtId="188" fontId="3" fillId="0" borderId="0"/>
    <xf numFmtId="0" fontId="72" fillId="6" borderId="0" applyNumberFormat="0" applyBorder="0" applyAlignment="0" applyProtection="0"/>
    <xf numFmtId="0" fontId="72" fillId="6" borderId="0" applyNumberFormat="0" applyBorder="0" applyAlignment="0" applyProtection="0"/>
    <xf numFmtId="0" fontId="72" fillId="6" borderId="0" applyNumberFormat="0" applyBorder="0" applyAlignment="0" applyProtection="0"/>
    <xf numFmtId="0" fontId="72" fillId="6" borderId="0" applyNumberFormat="0" applyBorder="0" applyAlignment="0" applyProtection="0"/>
    <xf numFmtId="0" fontId="73" fillId="14" borderId="4" applyNumberFormat="0" applyAlignment="0" applyProtection="0"/>
    <xf numFmtId="0" fontId="73" fillId="14" borderId="4" applyNumberFormat="0" applyAlignment="0" applyProtection="0"/>
    <xf numFmtId="0" fontId="73" fillId="14" borderId="4" applyNumberFormat="0" applyAlignment="0" applyProtection="0"/>
    <xf numFmtId="0" fontId="73" fillId="14" borderId="4" applyNumberFormat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6" fillId="0" borderId="7" applyNumberFormat="0" applyFill="0" applyAlignment="0" applyProtection="0"/>
    <xf numFmtId="0" fontId="76" fillId="0" borderId="7" applyNumberFormat="0" applyFill="0" applyAlignment="0" applyProtection="0"/>
    <xf numFmtId="0" fontId="76" fillId="0" borderId="7" applyNumberFormat="0" applyFill="0" applyAlignment="0" applyProtection="0"/>
    <xf numFmtId="0" fontId="76" fillId="0" borderId="7" applyNumberFormat="0" applyFill="0" applyAlignment="0" applyProtection="0"/>
    <xf numFmtId="0" fontId="77" fillId="0" borderId="8" applyNumberFormat="0" applyFill="0" applyAlignment="0" applyProtection="0"/>
    <xf numFmtId="0" fontId="77" fillId="0" borderId="8" applyNumberFormat="0" applyFill="0" applyAlignment="0" applyProtection="0"/>
    <xf numFmtId="0" fontId="77" fillId="0" borderId="8" applyNumberFormat="0" applyFill="0" applyAlignment="0" applyProtection="0"/>
    <xf numFmtId="0" fontId="77" fillId="0" borderId="8" applyNumberFormat="0" applyFill="0" applyAlignment="0" applyProtection="0"/>
    <xf numFmtId="0" fontId="78" fillId="0" borderId="9" applyNumberFormat="0" applyFill="0" applyAlignment="0" applyProtection="0"/>
    <xf numFmtId="0" fontId="78" fillId="0" borderId="9" applyNumberFormat="0" applyFill="0" applyAlignment="0" applyProtection="0"/>
    <xf numFmtId="0" fontId="78" fillId="0" borderId="9" applyNumberFormat="0" applyFill="0" applyAlignment="0" applyProtection="0"/>
    <xf numFmtId="0" fontId="78" fillId="0" borderId="9" applyNumberFormat="0" applyFill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9" fillId="0" borderId="10" applyNumberFormat="0" applyFill="0" applyAlignment="0" applyProtection="0"/>
    <xf numFmtId="0" fontId="79" fillId="0" borderId="10" applyNumberFormat="0" applyFill="0" applyAlignment="0" applyProtection="0"/>
    <xf numFmtId="0" fontId="79" fillId="0" borderId="10" applyNumberFormat="0" applyFill="0" applyAlignment="0" applyProtection="0"/>
    <xf numFmtId="0" fontId="79" fillId="0" borderId="10" applyNumberFormat="0" applyFill="0" applyAlignment="0" applyProtection="0"/>
    <xf numFmtId="0" fontId="80" fillId="14" borderId="11" applyNumberFormat="0" applyAlignment="0" applyProtection="0"/>
    <xf numFmtId="0" fontId="80" fillId="14" borderId="11" applyNumberFormat="0" applyAlignment="0" applyProtection="0"/>
    <xf numFmtId="0" fontId="80" fillId="14" borderId="11" applyNumberFormat="0" applyAlignment="0" applyProtection="0"/>
    <xf numFmtId="0" fontId="80" fillId="14" borderId="11" applyNumberFormat="0" applyAlignment="0" applyProtection="0"/>
    <xf numFmtId="0" fontId="15" fillId="0" borderId="0"/>
    <xf numFmtId="189" fontId="15" fillId="0" borderId="0" applyFont="0" applyFill="0" applyBorder="0" applyAlignment="0" applyProtection="0"/>
    <xf numFmtId="190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2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89" fillId="0" borderId="0" applyNumberFormat="0" applyFill="0" applyBorder="0" applyAlignment="0" applyProtection="0">
      <alignment vertical="top"/>
      <protection locked="0"/>
    </xf>
    <xf numFmtId="194" fontId="15" fillId="0" borderId="0" applyFont="0" applyFill="0" applyBorder="0" applyAlignment="0" applyProtection="0"/>
    <xf numFmtId="164" fontId="3" fillId="0" borderId="0"/>
    <xf numFmtId="0" fontId="1" fillId="0" borderId="0"/>
    <xf numFmtId="0" fontId="1" fillId="0" borderId="0"/>
    <xf numFmtId="0" fontId="1" fillId="0" borderId="0"/>
    <xf numFmtId="169" fontId="3" fillId="0" borderId="0"/>
    <xf numFmtId="169" fontId="3" fillId="0" borderId="0"/>
    <xf numFmtId="174" fontId="3" fillId="0" borderId="0"/>
    <xf numFmtId="174" fontId="3" fillId="0" borderId="0"/>
  </cellStyleXfs>
  <cellXfs count="2697">
    <xf numFmtId="0" fontId="0" fillId="0" borderId="0" xfId="0"/>
    <xf numFmtId="1" fontId="4" fillId="0" borderId="0" xfId="1" applyNumberFormat="1" applyFont="1" applyAlignment="1" applyProtection="1">
      <alignment horizontal="left" vertical="center"/>
    </xf>
    <xf numFmtId="1" fontId="5" fillId="0" borderId="0" xfId="1" applyNumberFormat="1" applyFont="1" applyAlignment="1">
      <alignment vertical="center"/>
    </xf>
    <xf numFmtId="1" fontId="6" fillId="0" borderId="0" xfId="1" applyNumberFormat="1" applyFont="1" applyAlignment="1">
      <alignment vertical="center" readingOrder="2"/>
    </xf>
    <xf numFmtId="1" fontId="5" fillId="0" borderId="0" xfId="1" applyNumberFormat="1" applyFont="1" applyAlignment="1">
      <alignment vertical="center" readingOrder="2"/>
    </xf>
    <xf numFmtId="1" fontId="7" fillId="0" borderId="0" xfId="1" quotePrefix="1" applyNumberFormat="1" applyFont="1" applyFill="1" applyAlignment="1" applyProtection="1">
      <alignment horizontal="left" vertical="center"/>
    </xf>
    <xf numFmtId="1" fontId="8" fillId="0" borderId="0" xfId="1" quotePrefix="1" applyNumberFormat="1" applyFont="1" applyFill="1" applyAlignment="1" applyProtection="1">
      <alignment horizontal="left" vertical="center"/>
    </xf>
    <xf numFmtId="167" fontId="7" fillId="0" borderId="0" xfId="2" applyNumberFormat="1" applyFont="1" applyFill="1" applyAlignment="1">
      <alignment horizontal="right" vertical="center" readingOrder="2"/>
    </xf>
    <xf numFmtId="1" fontId="7" fillId="0" borderId="0" xfId="1" applyNumberFormat="1" applyFont="1" applyAlignment="1" applyProtection="1">
      <alignment horizontal="left" vertical="center"/>
    </xf>
    <xf numFmtId="1" fontId="4" fillId="0" borderId="0" xfId="1" applyNumberFormat="1" applyFont="1" applyAlignment="1">
      <alignment horizontal="right" vertical="center" readingOrder="2"/>
    </xf>
    <xf numFmtId="1" fontId="5" fillId="0" borderId="0" xfId="1" applyNumberFormat="1" applyFont="1" applyFill="1" applyAlignment="1">
      <alignment vertical="center"/>
    </xf>
    <xf numFmtId="1" fontId="5" fillId="0" borderId="0" xfId="1" applyNumberFormat="1" applyFont="1" applyAlignment="1">
      <alignment horizontal="right" vertical="center" readingOrder="2"/>
    </xf>
    <xf numFmtId="1" fontId="8" fillId="0" borderId="0" xfId="1" applyNumberFormat="1" applyFont="1" applyAlignment="1">
      <alignment vertical="center"/>
    </xf>
    <xf numFmtId="1" fontId="8" fillId="0" borderId="0" xfId="1" applyNumberFormat="1" applyFont="1" applyAlignment="1">
      <alignment horizontal="right" vertical="center" readingOrder="2"/>
    </xf>
    <xf numFmtId="1" fontId="10" fillId="0" borderId="0" xfId="1" applyNumberFormat="1" applyFont="1" applyAlignment="1" applyProtection="1">
      <alignment horizontal="left" vertical="center"/>
    </xf>
    <xf numFmtId="1" fontId="11" fillId="0" borderId="0" xfId="1" applyNumberFormat="1" applyFont="1" applyAlignment="1">
      <alignment horizontal="right" vertical="center" readingOrder="2"/>
    </xf>
    <xf numFmtId="1" fontId="11" fillId="0" borderId="0" xfId="1" applyNumberFormat="1" applyFont="1" applyAlignment="1">
      <alignment vertical="center"/>
    </xf>
    <xf numFmtId="1" fontId="11" fillId="0" borderId="0" xfId="0" applyNumberFormat="1" applyFont="1" applyAlignment="1">
      <alignment vertical="center"/>
    </xf>
    <xf numFmtId="1" fontId="5" fillId="0" borderId="0" xfId="0" applyNumberFormat="1" applyFont="1" applyAlignment="1">
      <alignment vertical="center"/>
    </xf>
    <xf numFmtId="1" fontId="5" fillId="0" borderId="0" xfId="0" applyNumberFormat="1" applyFont="1" applyAlignment="1">
      <alignment vertical="center" readingOrder="2"/>
    </xf>
    <xf numFmtId="1" fontId="13" fillId="0" borderId="0" xfId="0" applyNumberFormat="1" applyFont="1" applyAlignment="1">
      <alignment vertical="center"/>
    </xf>
    <xf numFmtId="1" fontId="13" fillId="0" borderId="0" xfId="1" applyNumberFormat="1" applyFont="1" applyAlignment="1">
      <alignment horizontal="right" vertical="center" readingOrder="2"/>
    </xf>
    <xf numFmtId="1" fontId="13" fillId="0" borderId="0" xfId="1" quotePrefix="1" applyNumberFormat="1" applyFont="1" applyAlignment="1" applyProtection="1">
      <alignment horizontal="left" vertical="center"/>
    </xf>
    <xf numFmtId="1" fontId="5" fillId="0" borderId="0" xfId="1" quotePrefix="1" applyNumberFormat="1" applyFont="1" applyAlignment="1">
      <alignment horizontal="right" vertical="center" readingOrder="2"/>
    </xf>
    <xf numFmtId="1" fontId="4" fillId="0" borderId="0" xfId="3" applyNumberFormat="1" applyFont="1" applyFill="1" applyAlignment="1" applyProtection="1">
      <alignment horizontal="left" vertical="center"/>
    </xf>
    <xf numFmtId="1" fontId="5" fillId="0" borderId="0" xfId="3" applyNumberFormat="1" applyFont="1" applyFill="1" applyAlignment="1">
      <alignment vertical="center"/>
    </xf>
    <xf numFmtId="1" fontId="6" fillId="0" borderId="0" xfId="3" applyNumberFormat="1" applyFont="1" applyFill="1" applyAlignment="1">
      <alignment vertical="center" readingOrder="2"/>
    </xf>
    <xf numFmtId="1" fontId="5" fillId="0" borderId="0" xfId="3" applyNumberFormat="1" applyFont="1" applyFill="1" applyAlignment="1" applyProtection="1">
      <alignment horizontal="left" vertical="center"/>
    </xf>
    <xf numFmtId="1" fontId="14" fillId="0" borderId="0" xfId="3" applyNumberFormat="1" applyFont="1" applyFill="1" applyAlignment="1">
      <alignment vertical="center" readingOrder="2"/>
    </xf>
    <xf numFmtId="1" fontId="7" fillId="0" borderId="0" xfId="3" quotePrefix="1" applyNumberFormat="1" applyFont="1" applyFill="1" applyAlignment="1" applyProtection="1">
      <alignment horizontal="left" vertical="center"/>
    </xf>
    <xf numFmtId="1" fontId="7" fillId="0" borderId="0" xfId="3" applyNumberFormat="1" applyFont="1" applyFill="1" applyAlignment="1">
      <alignment horizontal="right" vertical="center" readingOrder="2"/>
    </xf>
    <xf numFmtId="1" fontId="7" fillId="0" borderId="0" xfId="3" applyNumberFormat="1" applyFont="1" applyFill="1" applyAlignment="1" applyProtection="1">
      <alignment horizontal="left" vertical="center"/>
    </xf>
    <xf numFmtId="1" fontId="4" fillId="0" borderId="0" xfId="3" applyNumberFormat="1" applyFont="1" applyFill="1" applyAlignment="1">
      <alignment horizontal="right" vertical="center" readingOrder="2"/>
    </xf>
    <xf numFmtId="1" fontId="11" fillId="0" borderId="0" xfId="3" applyNumberFormat="1" applyFont="1" applyFill="1" applyAlignment="1">
      <alignment horizontal="right" vertical="center" readingOrder="2"/>
    </xf>
    <xf numFmtId="1" fontId="10" fillId="0" borderId="0" xfId="3" quotePrefix="1" applyNumberFormat="1" applyFont="1" applyFill="1" applyAlignment="1">
      <alignment horizontal="right" vertical="center"/>
    </xf>
    <xf numFmtId="1" fontId="10" fillId="0" borderId="0" xfId="3" applyNumberFormat="1" applyFont="1" applyFill="1" applyAlignment="1">
      <alignment horizontal="right" vertical="center"/>
    </xf>
    <xf numFmtId="1" fontId="10" fillId="0" borderId="0" xfId="3" quotePrefix="1" applyNumberFormat="1" applyFont="1" applyFill="1" applyAlignment="1" applyProtection="1">
      <alignment horizontal="right" vertical="center"/>
    </xf>
    <xf numFmtId="167" fontId="10" fillId="0" borderId="0" xfId="4" quotePrefix="1" applyNumberFormat="1" applyFont="1" applyFill="1" applyAlignment="1" applyProtection="1">
      <alignment horizontal="left" vertical="center"/>
    </xf>
    <xf numFmtId="1" fontId="10" fillId="0" borderId="0" xfId="3" applyNumberFormat="1" applyFont="1" applyFill="1" applyAlignment="1" applyProtection="1">
      <alignment horizontal="right" vertical="center"/>
    </xf>
    <xf numFmtId="1" fontId="12" fillId="0" borderId="0" xfId="0" quotePrefix="1" applyNumberFormat="1" applyFont="1" applyFill="1" applyAlignment="1">
      <alignment horizontal="right" vertical="center"/>
    </xf>
    <xf numFmtId="1" fontId="12" fillId="0" borderId="0" xfId="3" applyNumberFormat="1" applyFont="1" applyFill="1" applyAlignment="1">
      <alignment horizontal="right" vertical="center" readingOrder="2"/>
    </xf>
    <xf numFmtId="0" fontId="10" fillId="0" borderId="0" xfId="5" applyFont="1" applyFill="1" applyAlignment="1">
      <alignment horizontal="left" vertical="center"/>
    </xf>
    <xf numFmtId="1" fontId="16" fillId="0" borderId="0" xfId="6" quotePrefix="1" applyNumberFormat="1" applyFont="1" applyFill="1" applyAlignment="1">
      <alignment horizontal="right" vertical="center" readingOrder="2"/>
    </xf>
    <xf numFmtId="0" fontId="17" fillId="0" borderId="0" xfId="5" quotePrefix="1" applyFont="1" applyFill="1" applyAlignment="1">
      <alignment horizontal="left" vertical="center"/>
    </xf>
    <xf numFmtId="168" fontId="18" fillId="0" borderId="0" xfId="0" applyNumberFormat="1" applyFont="1" applyBorder="1"/>
    <xf numFmtId="1" fontId="19" fillId="0" borderId="0" xfId="6" applyNumberFormat="1" applyFont="1" applyFill="1" applyAlignment="1">
      <alignment horizontal="right" vertical="center" indent="1" readingOrder="2"/>
    </xf>
    <xf numFmtId="0" fontId="5" fillId="0" borderId="0" xfId="5" quotePrefix="1" applyFont="1" applyFill="1" applyBorder="1" applyAlignment="1">
      <alignment horizontal="left" vertical="center"/>
    </xf>
    <xf numFmtId="165" fontId="17" fillId="0" borderId="0" xfId="7" applyFont="1" applyFill="1" applyAlignment="1">
      <alignment vertical="center"/>
    </xf>
    <xf numFmtId="0" fontId="10" fillId="0" borderId="0" xfId="5" quotePrefix="1" applyFont="1" applyFill="1" applyAlignment="1">
      <alignment horizontal="left" vertical="center"/>
    </xf>
    <xf numFmtId="1" fontId="16" fillId="0" borderId="0" xfId="6" applyNumberFormat="1" applyFont="1" applyFill="1" applyAlignment="1">
      <alignment horizontal="right" vertical="center"/>
    </xf>
    <xf numFmtId="1" fontId="19" fillId="0" borderId="0" xfId="6" applyNumberFormat="1" applyFont="1" applyFill="1" applyAlignment="1">
      <alignment horizontal="right" vertical="center" indent="1"/>
    </xf>
    <xf numFmtId="167" fontId="17" fillId="0" borderId="0" xfId="5" quotePrefix="1" applyNumberFormat="1" applyFont="1" applyFill="1" applyAlignment="1" applyProtection="1">
      <alignment horizontal="left" vertical="center"/>
    </xf>
    <xf numFmtId="0" fontId="5" fillId="0" borderId="0" xfId="5" applyFont="1" applyFill="1" applyAlignment="1">
      <alignment vertical="center"/>
    </xf>
    <xf numFmtId="0" fontId="10" fillId="0" borderId="0" xfId="5" applyFont="1" applyFill="1" applyAlignment="1">
      <alignment vertical="center"/>
    </xf>
    <xf numFmtId="167" fontId="10" fillId="0" borderId="0" xfId="5" applyNumberFormat="1" applyFont="1" applyFill="1" applyAlignment="1" applyProtection="1">
      <alignment horizontal="left" vertical="center"/>
    </xf>
    <xf numFmtId="0" fontId="5" fillId="0" borderId="0" xfId="5" quotePrefix="1" applyFont="1" applyFill="1" applyAlignment="1">
      <alignment horizontal="left" vertical="center"/>
    </xf>
    <xf numFmtId="1" fontId="4" fillId="0" borderId="0" xfId="3" applyNumberFormat="1" applyFont="1" applyAlignment="1" applyProtection="1">
      <alignment horizontal="left" vertical="center"/>
    </xf>
    <xf numFmtId="1" fontId="5" fillId="0" borderId="0" xfId="3" applyNumberFormat="1" applyFont="1" applyAlignment="1">
      <alignment vertical="center"/>
    </xf>
    <xf numFmtId="1" fontId="6" fillId="0" borderId="0" xfId="3" applyNumberFormat="1" applyFont="1" applyAlignment="1">
      <alignment vertical="center" readingOrder="2"/>
    </xf>
    <xf numFmtId="1" fontId="5" fillId="0" borderId="0" xfId="3" applyNumberFormat="1" applyFont="1" applyAlignment="1" applyProtection="1">
      <alignment horizontal="left" vertical="center"/>
    </xf>
    <xf numFmtId="1" fontId="14" fillId="0" borderId="0" xfId="3" applyNumberFormat="1" applyFont="1" applyAlignment="1">
      <alignment vertical="center" readingOrder="2"/>
    </xf>
    <xf numFmtId="1" fontId="7" fillId="0" borderId="0" xfId="3" quotePrefix="1" applyNumberFormat="1" applyFont="1" applyAlignment="1" applyProtection="1">
      <alignment horizontal="left" vertical="center"/>
    </xf>
    <xf numFmtId="1" fontId="14" fillId="0" borderId="0" xfId="3" applyNumberFormat="1" applyFont="1" applyAlignment="1">
      <alignment vertical="center"/>
    </xf>
    <xf numFmtId="1" fontId="7" fillId="0" borderId="0" xfId="3" applyNumberFormat="1" applyFont="1" applyAlignment="1">
      <alignment horizontal="right" vertical="center" readingOrder="2"/>
    </xf>
    <xf numFmtId="1" fontId="7" fillId="0" borderId="0" xfId="3" applyNumberFormat="1" applyFont="1" applyAlignment="1" applyProtection="1">
      <alignment horizontal="left" vertical="center"/>
    </xf>
    <xf numFmtId="1" fontId="14" fillId="0" borderId="0" xfId="3" applyNumberFormat="1" applyFont="1" applyBorder="1" applyAlignment="1">
      <alignment vertical="center"/>
    </xf>
    <xf numFmtId="1" fontId="14" fillId="0" borderId="0" xfId="3" applyNumberFormat="1" applyFont="1" applyAlignment="1">
      <alignment horizontal="right" vertical="center" readingOrder="2"/>
    </xf>
    <xf numFmtId="1" fontId="10" fillId="0" borderId="0" xfId="3" applyNumberFormat="1" applyFont="1" applyBorder="1" applyAlignment="1">
      <alignment horizontal="right" vertical="center"/>
    </xf>
    <xf numFmtId="167" fontId="10" fillId="0" borderId="0" xfId="4" quotePrefix="1" applyNumberFormat="1" applyFont="1" applyAlignment="1" applyProtection="1">
      <alignment horizontal="left" vertical="center"/>
    </xf>
    <xf numFmtId="1" fontId="10" fillId="0" borderId="0" xfId="3" applyNumberFormat="1" applyFont="1" applyBorder="1" applyAlignment="1" applyProtection="1">
      <alignment horizontal="right" vertical="center"/>
    </xf>
    <xf numFmtId="1" fontId="12" fillId="0" borderId="0" xfId="0" quotePrefix="1" applyNumberFormat="1" applyFont="1" applyAlignment="1">
      <alignment horizontal="right" vertical="center"/>
    </xf>
    <xf numFmtId="1" fontId="10" fillId="0" borderId="0" xfId="3" applyNumberFormat="1" applyFont="1" applyAlignment="1">
      <alignment horizontal="right" vertical="center"/>
    </xf>
    <xf numFmtId="0" fontId="10" fillId="2" borderId="0" xfId="5" applyFont="1" applyFill="1" applyAlignment="1">
      <alignment vertical="center"/>
    </xf>
    <xf numFmtId="1" fontId="12" fillId="2" borderId="0" xfId="6" applyNumberFormat="1" applyFont="1" applyFill="1" applyBorder="1" applyAlignment="1">
      <alignment horizontal="right" vertical="center" readingOrder="2"/>
    </xf>
    <xf numFmtId="3" fontId="20" fillId="0" borderId="0" xfId="0" applyNumberFormat="1" applyFont="1" applyFill="1" applyBorder="1" applyAlignment="1">
      <alignment vertical="center"/>
    </xf>
    <xf numFmtId="167" fontId="10" fillId="2" borderId="0" xfId="5" quotePrefix="1" applyNumberFormat="1" applyFont="1" applyFill="1" applyAlignment="1" applyProtection="1">
      <alignment horizontal="left" vertical="center"/>
    </xf>
    <xf numFmtId="1" fontId="12" fillId="2" borderId="0" xfId="6" quotePrefix="1" applyNumberFormat="1" applyFont="1" applyFill="1" applyAlignment="1">
      <alignment horizontal="right" vertical="center"/>
    </xf>
    <xf numFmtId="167" fontId="10" fillId="2" borderId="0" xfId="5" applyNumberFormat="1" applyFont="1" applyFill="1" applyAlignment="1" applyProtection="1">
      <alignment horizontal="left" vertical="center"/>
    </xf>
    <xf numFmtId="1" fontId="12" fillId="2" borderId="0" xfId="6" applyNumberFormat="1" applyFont="1" applyFill="1" applyAlignment="1">
      <alignment horizontal="right" vertical="center" readingOrder="2"/>
    </xf>
    <xf numFmtId="1" fontId="12" fillId="2" borderId="0" xfId="6" quotePrefix="1" applyNumberFormat="1" applyFont="1" applyFill="1" applyBorder="1" applyAlignment="1">
      <alignment horizontal="right" vertical="center"/>
    </xf>
    <xf numFmtId="0" fontId="10" fillId="2" borderId="0" xfId="5" quotePrefix="1" applyFont="1" applyFill="1" applyAlignment="1">
      <alignment horizontal="left" vertical="center"/>
    </xf>
    <xf numFmtId="0" fontId="17" fillId="0" borderId="0" xfId="5" applyFont="1" applyAlignment="1">
      <alignment horizontal="left" vertical="center"/>
    </xf>
    <xf numFmtId="1" fontId="11" fillId="0" borderId="0" xfId="6" applyNumberFormat="1" applyFont="1" applyAlignment="1">
      <alignment horizontal="right" vertical="center" indent="1"/>
    </xf>
    <xf numFmtId="0" fontId="17" fillId="0" borderId="0" xfId="5" quotePrefix="1" applyFont="1" applyAlignment="1">
      <alignment horizontal="left" vertical="center"/>
    </xf>
    <xf numFmtId="1" fontId="12" fillId="0" borderId="0" xfId="0" applyNumberFormat="1" applyFont="1" applyAlignment="1">
      <alignment horizontal="right" vertical="center" readingOrder="2"/>
    </xf>
    <xf numFmtId="167" fontId="11" fillId="0" borderId="0" xfId="3" applyNumberFormat="1" applyFont="1" applyFill="1" applyAlignment="1">
      <alignment vertical="center"/>
    </xf>
    <xf numFmtId="1" fontId="21" fillId="0" borderId="0" xfId="3" applyNumberFormat="1" applyFont="1" applyAlignment="1">
      <alignment horizontal="center" vertical="center"/>
    </xf>
    <xf numFmtId="167" fontId="5" fillId="0" borderId="0" xfId="3" applyNumberFormat="1" applyFont="1" applyAlignment="1">
      <alignment vertical="center"/>
    </xf>
    <xf numFmtId="0" fontId="4" fillId="0" borderId="0" xfId="8" applyNumberFormat="1" applyFont="1" applyFill="1" applyAlignment="1" applyProtection="1">
      <alignment horizontal="left" vertical="center"/>
    </xf>
    <xf numFmtId="0" fontId="5" fillId="0" borderId="0" xfId="8" applyNumberFormat="1" applyFont="1" applyFill="1" applyAlignment="1">
      <alignment vertical="center"/>
    </xf>
    <xf numFmtId="0" fontId="6" fillId="0" borderId="0" xfId="8" applyNumberFormat="1" applyFont="1" applyFill="1" applyAlignment="1">
      <alignment horizontal="right" vertical="center" readingOrder="2"/>
    </xf>
    <xf numFmtId="0" fontId="5" fillId="0" borderId="0" xfId="8" applyNumberFormat="1" applyFont="1" applyFill="1" applyAlignment="1">
      <alignment horizontal="right" vertical="center" readingOrder="2"/>
    </xf>
    <xf numFmtId="0" fontId="7" fillId="0" borderId="0" xfId="8" quotePrefix="1" applyNumberFormat="1" applyFont="1" applyFill="1" applyAlignment="1" applyProtection="1">
      <alignment horizontal="left" vertical="center"/>
    </xf>
    <xf numFmtId="0" fontId="14" fillId="0" borderId="0" xfId="8" applyNumberFormat="1" applyFont="1" applyFill="1" applyAlignment="1">
      <alignment vertical="center"/>
    </xf>
    <xf numFmtId="0" fontId="14" fillId="0" borderId="0" xfId="0" applyNumberFormat="1" applyFont="1" applyFill="1" applyAlignment="1">
      <alignment vertical="center"/>
    </xf>
    <xf numFmtId="0" fontId="7" fillId="0" borderId="0" xfId="8" applyNumberFormat="1" applyFont="1" applyFill="1" applyAlignment="1" applyProtection="1">
      <alignment horizontal="left" vertical="center"/>
    </xf>
    <xf numFmtId="0" fontId="4" fillId="0" borderId="0" xfId="8" applyNumberFormat="1" applyFont="1" applyFill="1" applyAlignment="1">
      <alignment vertical="center" readingOrder="2"/>
    </xf>
    <xf numFmtId="1" fontId="5" fillId="0" borderId="0" xfId="1" applyNumberFormat="1" applyFont="1" applyFill="1" applyAlignment="1" applyProtection="1">
      <alignment horizontal="left" vertical="center"/>
    </xf>
    <xf numFmtId="1" fontId="9" fillId="0" borderId="0" xfId="1" applyNumberFormat="1" applyFont="1" applyFill="1" applyAlignment="1" applyProtection="1">
      <alignment horizontal="left" vertical="center"/>
    </xf>
    <xf numFmtId="10" fontId="8" fillId="0" borderId="0" xfId="3" applyNumberFormat="1" applyFont="1" applyFill="1" applyAlignment="1">
      <alignment horizontal="right" vertical="top" readingOrder="2"/>
    </xf>
    <xf numFmtId="0" fontId="11" fillId="0" borderId="0" xfId="8" applyNumberFormat="1" applyFont="1" applyFill="1" applyAlignment="1">
      <alignment vertical="center"/>
    </xf>
    <xf numFmtId="0" fontId="12" fillId="0" borderId="0" xfId="8" applyNumberFormat="1" applyFont="1" applyFill="1" applyAlignment="1" applyProtection="1">
      <alignment horizontal="right" vertical="center"/>
    </xf>
    <xf numFmtId="168" fontId="18" fillId="0" borderId="0" xfId="0" applyNumberFormat="1" applyFont="1" applyFill="1" applyBorder="1"/>
    <xf numFmtId="0" fontId="4" fillId="0" borderId="0" xfId="8" applyNumberFormat="1" applyFont="1" applyAlignment="1" applyProtection="1">
      <alignment horizontal="left" vertical="center"/>
    </xf>
    <xf numFmtId="0" fontId="5" fillId="0" borderId="0" xfId="8" applyNumberFormat="1" applyFont="1" applyAlignment="1">
      <alignment vertical="center"/>
    </xf>
    <xf numFmtId="0" fontId="6" fillId="0" borderId="0" xfId="8" applyNumberFormat="1" applyFont="1" applyAlignment="1">
      <alignment vertical="center" readingOrder="2"/>
    </xf>
    <xf numFmtId="0" fontId="5" fillId="0" borderId="0" xfId="8" applyNumberFormat="1" applyFont="1" applyAlignment="1">
      <alignment vertical="center" readingOrder="2"/>
    </xf>
    <xf numFmtId="0" fontId="7" fillId="0" borderId="0" xfId="8" quotePrefix="1" applyNumberFormat="1" applyFont="1" applyAlignment="1" applyProtection="1">
      <alignment horizontal="left" vertical="center"/>
    </xf>
    <xf numFmtId="0" fontId="9" fillId="0" borderId="0" xfId="8" applyNumberFormat="1" applyFont="1" applyAlignment="1">
      <alignment vertical="center"/>
    </xf>
    <xf numFmtId="0" fontId="9" fillId="0" borderId="0" xfId="0" applyNumberFormat="1" applyFont="1" applyAlignment="1">
      <alignment vertical="center"/>
    </xf>
    <xf numFmtId="0" fontId="7" fillId="0" borderId="0" xfId="8" applyNumberFormat="1" applyFont="1" applyAlignment="1" applyProtection="1">
      <alignment horizontal="left" vertical="center"/>
    </xf>
    <xf numFmtId="0" fontId="7" fillId="0" borderId="0" xfId="8" applyNumberFormat="1" applyFont="1" applyAlignment="1">
      <alignment vertical="center" readingOrder="2"/>
    </xf>
    <xf numFmtId="1" fontId="9" fillId="0" borderId="0" xfId="1" applyNumberFormat="1" applyFont="1" applyAlignment="1" applyProtection="1">
      <alignment horizontal="left" vertical="center"/>
    </xf>
    <xf numFmtId="10" fontId="8" fillId="0" borderId="0" xfId="3" applyNumberFormat="1" applyFont="1" applyAlignment="1">
      <alignment horizontal="right" vertical="top" readingOrder="2"/>
    </xf>
    <xf numFmtId="0" fontId="11" fillId="0" borderId="0" xfId="8" applyNumberFormat="1" applyFont="1" applyAlignment="1">
      <alignment vertical="center"/>
    </xf>
    <xf numFmtId="0" fontId="12" fillId="0" borderId="0" xfId="8" applyNumberFormat="1" applyFont="1" applyAlignment="1" applyProtection="1">
      <alignment horizontal="right" vertical="center"/>
    </xf>
    <xf numFmtId="0" fontId="10" fillId="0" borderId="0" xfId="1" applyNumberFormat="1" applyFont="1" applyAlignment="1" applyProtection="1">
      <alignment horizontal="left" vertical="center"/>
    </xf>
    <xf numFmtId="168" fontId="10" fillId="0" borderId="0" xfId="8" applyNumberFormat="1" applyFont="1" applyAlignment="1">
      <alignment horizontal="right" vertical="center"/>
    </xf>
    <xf numFmtId="167" fontId="4" fillId="0" borderId="0" xfId="9" applyNumberFormat="1" applyFont="1" applyAlignment="1" applyProtection="1">
      <alignment horizontal="left" vertical="center"/>
    </xf>
    <xf numFmtId="167" fontId="10" fillId="0" borderId="0" xfId="9" applyNumberFormat="1" applyFont="1" applyAlignment="1">
      <alignment horizontal="right" vertical="center"/>
    </xf>
    <xf numFmtId="167" fontId="6" fillId="0" borderId="0" xfId="9" quotePrefix="1" applyNumberFormat="1" applyFont="1" applyAlignment="1">
      <alignment horizontal="right" vertical="center" readingOrder="2"/>
    </xf>
    <xf numFmtId="0" fontId="5" fillId="0" borderId="0" xfId="10" applyFont="1" applyAlignment="1">
      <alignment vertical="center"/>
    </xf>
    <xf numFmtId="167" fontId="4" fillId="0" borderId="0" xfId="9" applyNumberFormat="1" applyFont="1" applyAlignment="1">
      <alignment vertical="center"/>
    </xf>
    <xf numFmtId="167" fontId="5" fillId="0" borderId="0" xfId="9" applyNumberFormat="1" applyFont="1" applyAlignment="1">
      <alignment vertical="center"/>
    </xf>
    <xf numFmtId="167" fontId="5" fillId="0" borderId="0" xfId="9" applyNumberFormat="1" applyFont="1" applyAlignment="1">
      <alignment horizontal="right" vertical="center"/>
    </xf>
    <xf numFmtId="167" fontId="5" fillId="0" borderId="0" xfId="9" applyNumberFormat="1" applyFont="1" applyAlignment="1">
      <alignment horizontal="right" vertical="center" readingOrder="2"/>
    </xf>
    <xf numFmtId="167" fontId="7" fillId="0" borderId="0" xfId="9" quotePrefix="1" applyNumberFormat="1" applyFont="1" applyFill="1" applyAlignment="1" applyProtection="1">
      <alignment horizontal="left" vertical="center"/>
    </xf>
    <xf numFmtId="167" fontId="7" fillId="0" borderId="0" xfId="9" applyNumberFormat="1" applyFont="1" applyAlignment="1">
      <alignment horizontal="right" vertical="center"/>
    </xf>
    <xf numFmtId="167" fontId="7" fillId="0" borderId="0" xfId="9" applyNumberFormat="1" applyFont="1" applyFill="1" applyAlignment="1">
      <alignment horizontal="right" vertical="center" readingOrder="2"/>
    </xf>
    <xf numFmtId="0" fontId="14" fillId="0" borderId="0" xfId="10" applyFont="1" applyAlignment="1">
      <alignment vertical="center"/>
    </xf>
    <xf numFmtId="167" fontId="7" fillId="0" borderId="0" xfId="9" applyNumberFormat="1" applyFont="1" applyAlignment="1">
      <alignment vertical="center"/>
    </xf>
    <xf numFmtId="167" fontId="7" fillId="0" borderId="0" xfId="9" applyNumberFormat="1" applyFont="1" applyAlignment="1" applyProtection="1">
      <alignment horizontal="left" vertical="center"/>
    </xf>
    <xf numFmtId="167" fontId="10" fillId="0" borderId="0" xfId="9" quotePrefix="1" applyNumberFormat="1" applyFont="1" applyFill="1" applyAlignment="1" applyProtection="1">
      <alignment horizontal="right" vertical="center"/>
    </xf>
    <xf numFmtId="167" fontId="4" fillId="0" borderId="0" xfId="9" applyNumberFormat="1" applyFont="1" applyAlignment="1">
      <alignment horizontal="right" vertical="center" readingOrder="2"/>
    </xf>
    <xf numFmtId="167" fontId="10" fillId="0" borderId="0" xfId="9" applyNumberFormat="1" applyFont="1" applyFill="1" applyAlignment="1">
      <alignment horizontal="right" vertical="center"/>
    </xf>
    <xf numFmtId="167" fontId="7" fillId="0" borderId="0" xfId="9" applyNumberFormat="1" applyFont="1" applyAlignment="1">
      <alignment horizontal="right" vertical="center" readingOrder="2"/>
    </xf>
    <xf numFmtId="167" fontId="10" fillId="0" borderId="0" xfId="9" applyNumberFormat="1" applyFont="1" applyAlignment="1">
      <alignment horizontal="right" vertical="center" wrapText="1"/>
    </xf>
    <xf numFmtId="0" fontId="5" fillId="0" borderId="0" xfId="10" applyFont="1" applyAlignment="1">
      <alignment vertical="center" readingOrder="2"/>
    </xf>
    <xf numFmtId="167" fontId="10" fillId="0" borderId="0" xfId="9" applyNumberFormat="1" applyFont="1" applyAlignment="1" applyProtection="1">
      <alignment horizontal="right" vertical="center"/>
    </xf>
    <xf numFmtId="167" fontId="12" fillId="0" borderId="0" xfId="11" quotePrefix="1" applyNumberFormat="1" applyFont="1" applyAlignment="1">
      <alignment horizontal="right" vertical="center" readingOrder="2"/>
    </xf>
    <xf numFmtId="167" fontId="12" fillId="0" borderId="0" xfId="9" applyNumberFormat="1" applyFont="1" applyAlignment="1">
      <alignment horizontal="right" vertical="center" readingOrder="2"/>
    </xf>
    <xf numFmtId="167" fontId="12" fillId="0" borderId="0" xfId="9" quotePrefix="1" applyNumberFormat="1" applyFont="1" applyAlignment="1">
      <alignment horizontal="right" vertical="center" readingOrder="2"/>
    </xf>
    <xf numFmtId="167" fontId="10" fillId="0" borderId="0" xfId="9" applyNumberFormat="1" applyFont="1" applyAlignment="1">
      <alignment vertical="center"/>
    </xf>
    <xf numFmtId="0" fontId="5" fillId="0" borderId="0" xfId="10" applyFont="1"/>
    <xf numFmtId="3" fontId="5" fillId="0" borderId="0" xfId="10" applyNumberFormat="1" applyFont="1"/>
    <xf numFmtId="167" fontId="11" fillId="0" borderId="0" xfId="9" applyNumberFormat="1" applyFont="1" applyAlignment="1">
      <alignment horizontal="right" vertical="center" readingOrder="2"/>
    </xf>
    <xf numFmtId="0" fontId="10" fillId="0" borderId="0" xfId="10" applyFont="1"/>
    <xf numFmtId="167" fontId="5" fillId="0" borderId="0" xfId="9" applyNumberFormat="1" applyFont="1" applyAlignment="1">
      <alignment vertical="center" readingOrder="2"/>
    </xf>
    <xf numFmtId="167" fontId="23" fillId="0" borderId="0" xfId="9" quotePrefix="1" applyNumberFormat="1" applyFont="1" applyAlignment="1">
      <alignment horizontal="right" vertical="center" readingOrder="2"/>
    </xf>
    <xf numFmtId="0" fontId="10" fillId="0" borderId="0" xfId="10" applyFont="1" applyAlignment="1">
      <alignment vertical="center"/>
    </xf>
    <xf numFmtId="0" fontId="5" fillId="0" borderId="0" xfId="10" applyFont="1" applyAlignment="1">
      <alignment vertical="center" wrapText="1"/>
    </xf>
    <xf numFmtId="167" fontId="12" fillId="0" borderId="0" xfId="9" applyNumberFormat="1" applyFont="1" applyAlignment="1" applyProtection="1">
      <alignment horizontal="left" vertical="center"/>
    </xf>
    <xf numFmtId="0" fontId="5" fillId="0" borderId="0" xfId="10" applyFont="1" applyAlignment="1">
      <alignment horizontal="right" vertical="center"/>
    </xf>
    <xf numFmtId="167" fontId="11" fillId="0" borderId="0" xfId="9" applyNumberFormat="1" applyFont="1" applyAlignment="1">
      <alignment vertical="center"/>
    </xf>
    <xf numFmtId="169" fontId="13" fillId="0" borderId="0" xfId="12" applyNumberFormat="1" applyFont="1" applyAlignment="1">
      <alignment vertical="center"/>
    </xf>
    <xf numFmtId="167" fontId="4" fillId="0" borderId="0" xfId="13" applyNumberFormat="1" applyFont="1" applyFill="1" applyAlignment="1" applyProtection="1">
      <alignment horizontal="left" vertical="center"/>
    </xf>
    <xf numFmtId="167" fontId="5" fillId="0" borderId="0" xfId="13" applyNumberFormat="1" applyFont="1" applyFill="1" applyAlignment="1">
      <alignment vertical="center"/>
    </xf>
    <xf numFmtId="167" fontId="6" fillId="0" borderId="0" xfId="14" applyNumberFormat="1" applyFont="1" applyFill="1" applyAlignment="1">
      <alignment vertical="center" readingOrder="2"/>
    </xf>
    <xf numFmtId="0" fontId="5" fillId="0" borderId="0" xfId="10" applyFont="1" applyFill="1"/>
    <xf numFmtId="167" fontId="5" fillId="0" borderId="0" xfId="13" applyNumberFormat="1" applyFont="1" applyFill="1" applyAlignment="1">
      <alignment vertical="center" readingOrder="2"/>
    </xf>
    <xf numFmtId="167" fontId="7" fillId="0" borderId="0" xfId="13" quotePrefix="1" applyNumberFormat="1" applyFont="1" applyFill="1" applyAlignment="1" applyProtection="1">
      <alignment horizontal="left" vertical="center"/>
    </xf>
    <xf numFmtId="167" fontId="5" fillId="0" borderId="0" xfId="13" applyNumberFormat="1" applyFont="1" applyFill="1" applyAlignment="1" applyProtection="1">
      <alignment horizontal="right" vertical="center" readingOrder="2"/>
    </xf>
    <xf numFmtId="0" fontId="5" fillId="0" borderId="0" xfId="6" applyFont="1" applyFill="1" applyAlignment="1">
      <alignment vertical="center"/>
    </xf>
    <xf numFmtId="167" fontId="5" fillId="0" borderId="0" xfId="13" quotePrefix="1" applyNumberFormat="1" applyFont="1" applyFill="1" applyAlignment="1" applyProtection="1">
      <alignment horizontal="right" vertical="center"/>
    </xf>
    <xf numFmtId="167" fontId="4" fillId="0" borderId="0" xfId="14" quotePrefix="1" applyNumberFormat="1" applyFont="1" applyFill="1" applyAlignment="1">
      <alignment horizontal="right" vertical="center" readingOrder="2"/>
    </xf>
    <xf numFmtId="167" fontId="7" fillId="0" borderId="0" xfId="14" quotePrefix="1" applyNumberFormat="1" applyFont="1" applyFill="1" applyAlignment="1" applyProtection="1">
      <alignment horizontal="left" vertical="center"/>
    </xf>
    <xf numFmtId="167" fontId="11" fillId="0" borderId="0" xfId="13" applyNumberFormat="1" applyFont="1" applyFill="1" applyAlignment="1">
      <alignment vertical="center"/>
    </xf>
    <xf numFmtId="167" fontId="5" fillId="0" borderId="0" xfId="16" applyNumberFormat="1" applyFont="1" applyFill="1" applyAlignment="1">
      <alignment vertical="center"/>
    </xf>
    <xf numFmtId="167" fontId="12" fillId="0" borderId="0" xfId="13" applyNumberFormat="1" applyFont="1" applyFill="1" applyAlignment="1">
      <alignment vertical="center"/>
    </xf>
    <xf numFmtId="10" fontId="8" fillId="0" borderId="0" xfId="18" applyNumberFormat="1" applyFont="1" applyFill="1" applyAlignment="1">
      <alignment horizontal="right" vertical="top" readingOrder="2"/>
    </xf>
    <xf numFmtId="0" fontId="5" fillId="0" borderId="0" xfId="10" applyFont="1" applyFill="1" applyBorder="1"/>
    <xf numFmtId="167" fontId="10" fillId="0" borderId="0" xfId="19" quotePrefix="1" applyNumberFormat="1" applyFont="1" applyFill="1" applyAlignment="1" applyProtection="1">
      <alignment horizontal="left" vertical="center"/>
    </xf>
    <xf numFmtId="1" fontId="12" fillId="0" borderId="0" xfId="10" quotePrefix="1" applyNumberFormat="1" applyFont="1" applyFill="1" applyAlignment="1">
      <alignment horizontal="right" vertical="center"/>
    </xf>
    <xf numFmtId="3" fontId="25" fillId="0" borderId="0" xfId="10" applyNumberFormat="1" applyFont="1" applyFill="1" applyBorder="1" applyAlignment="1">
      <alignment horizontal="center" vertical="center"/>
    </xf>
    <xf numFmtId="167" fontId="5" fillId="0" borderId="0" xfId="13" applyNumberFormat="1" applyFont="1" applyFill="1" applyBorder="1" applyAlignment="1">
      <alignment vertical="center"/>
    </xf>
    <xf numFmtId="167" fontId="10" fillId="0" borderId="0" xfId="13" applyNumberFormat="1" applyFont="1" applyFill="1" applyAlignment="1" applyProtection="1">
      <alignment horizontal="right" vertical="center"/>
    </xf>
    <xf numFmtId="167" fontId="10" fillId="0" borderId="0" xfId="17" applyNumberFormat="1" applyFont="1" applyFill="1" applyAlignment="1" applyProtection="1">
      <alignment horizontal="right" vertical="center"/>
    </xf>
    <xf numFmtId="3" fontId="26" fillId="0" borderId="0" xfId="6" applyNumberFormat="1" applyFont="1" applyFill="1" applyBorder="1" applyAlignment="1">
      <alignment horizontal="right" vertical="center"/>
    </xf>
    <xf numFmtId="167" fontId="10" fillId="0" borderId="0" xfId="13" applyNumberFormat="1" applyFont="1" applyFill="1" applyAlignment="1">
      <alignment vertical="center"/>
    </xf>
    <xf numFmtId="168" fontId="18" fillId="0" borderId="0" xfId="10" applyNumberFormat="1" applyFont="1" applyFill="1" applyBorder="1"/>
    <xf numFmtId="168" fontId="28" fillId="0" borderId="0" xfId="10" applyNumberFormat="1" applyFont="1" applyFill="1" applyBorder="1"/>
    <xf numFmtId="168" fontId="29" fillId="0" borderId="0" xfId="10" applyNumberFormat="1" applyFont="1" applyFill="1" applyBorder="1"/>
    <xf numFmtId="167" fontId="5" fillId="0" borderId="0" xfId="19" quotePrefix="1" applyNumberFormat="1" applyFont="1" applyFill="1" applyAlignment="1" applyProtection="1">
      <alignment horizontal="left" vertical="center"/>
    </xf>
    <xf numFmtId="1" fontId="11" fillId="0" borderId="0" xfId="10" applyNumberFormat="1" applyFont="1" applyFill="1" applyAlignment="1">
      <alignment horizontal="right" vertical="center" indent="1"/>
    </xf>
    <xf numFmtId="167" fontId="5" fillId="0" borderId="0" xfId="6" applyNumberFormat="1" applyFont="1" applyFill="1" applyBorder="1" applyAlignment="1">
      <alignment horizontal="right" vertical="center"/>
    </xf>
    <xf numFmtId="0" fontId="5" fillId="0" borderId="0" xfId="6" applyFont="1" applyFill="1" applyBorder="1" applyAlignment="1">
      <alignment vertical="center"/>
    </xf>
    <xf numFmtId="1" fontId="13" fillId="0" borderId="0" xfId="10" applyNumberFormat="1" applyFont="1" applyFill="1" applyBorder="1"/>
    <xf numFmtId="3" fontId="31" fillId="0" borderId="0" xfId="10" applyNumberFormat="1" applyFont="1" applyFill="1" applyBorder="1" applyAlignment="1">
      <alignment vertical="center"/>
    </xf>
    <xf numFmtId="3" fontId="32" fillId="0" borderId="0" xfId="10" applyNumberFormat="1" applyFont="1" applyFill="1" applyBorder="1" applyAlignment="1">
      <alignment vertical="center"/>
    </xf>
    <xf numFmtId="167" fontId="10" fillId="0" borderId="0" xfId="13" applyNumberFormat="1" applyFont="1" applyFill="1" applyBorder="1" applyAlignment="1">
      <alignment vertical="center"/>
    </xf>
    <xf numFmtId="167" fontId="10" fillId="0" borderId="0" xfId="6" applyNumberFormat="1" applyFont="1" applyFill="1" applyBorder="1" applyAlignment="1">
      <alignment horizontal="right" vertical="center"/>
    </xf>
    <xf numFmtId="167" fontId="11" fillId="0" borderId="0" xfId="13" applyNumberFormat="1" applyFont="1" applyFill="1" applyBorder="1" applyAlignment="1">
      <alignment vertical="center"/>
    </xf>
    <xf numFmtId="167" fontId="12" fillId="0" borderId="0" xfId="13" applyNumberFormat="1" applyFont="1" applyFill="1" applyBorder="1" applyAlignment="1">
      <alignment vertical="center"/>
    </xf>
    <xf numFmtId="0" fontId="4" fillId="0" borderId="0" xfId="15" applyNumberFormat="1" applyFont="1" applyAlignment="1" applyProtection="1">
      <alignment horizontal="left" vertical="center"/>
    </xf>
    <xf numFmtId="0" fontId="5" fillId="0" borderId="0" xfId="15" applyNumberFormat="1" applyFont="1" applyAlignment="1">
      <alignment vertical="center"/>
    </xf>
    <xf numFmtId="0" fontId="6" fillId="0" borderId="0" xfId="14" applyNumberFormat="1" applyFont="1" applyAlignment="1">
      <alignment vertical="center" readingOrder="2"/>
    </xf>
    <xf numFmtId="0" fontId="5" fillId="0" borderId="0" xfId="15" applyNumberFormat="1" applyFont="1" applyAlignment="1">
      <alignment vertical="center" readingOrder="2"/>
    </xf>
    <xf numFmtId="0" fontId="5" fillId="0" borderId="0" xfId="15" applyNumberFormat="1" applyFont="1" applyAlignment="1" applyProtection="1">
      <alignment horizontal="right" vertical="center"/>
    </xf>
    <xf numFmtId="0" fontId="5" fillId="0" borderId="0" xfId="6" applyNumberFormat="1" applyFont="1" applyAlignment="1">
      <alignment vertical="center"/>
    </xf>
    <xf numFmtId="0" fontId="5" fillId="0" borderId="0" xfId="15" quotePrefix="1" applyNumberFormat="1" applyFont="1" applyAlignment="1" applyProtection="1">
      <alignment horizontal="right" vertical="center"/>
    </xf>
    <xf numFmtId="0" fontId="7" fillId="0" borderId="0" xfId="14" quotePrefix="1" applyNumberFormat="1" applyFont="1" applyAlignment="1">
      <alignment horizontal="right" vertical="center" readingOrder="2"/>
    </xf>
    <xf numFmtId="0" fontId="10" fillId="0" borderId="0" xfId="14" applyNumberFormat="1" applyFont="1" applyAlignment="1">
      <alignment horizontal="right" vertical="center" readingOrder="2"/>
    </xf>
    <xf numFmtId="0" fontId="11" fillId="0" borderId="0" xfId="15" applyNumberFormat="1" applyFont="1" applyAlignment="1">
      <alignment vertical="center"/>
    </xf>
    <xf numFmtId="167" fontId="5" fillId="0" borderId="0" xfId="16" applyNumberFormat="1" applyFont="1" applyAlignment="1">
      <alignment vertical="center"/>
    </xf>
    <xf numFmtId="167" fontId="10" fillId="0" borderId="0" xfId="19" quotePrefix="1" applyNumberFormat="1" applyFont="1" applyAlignment="1" applyProtection="1">
      <alignment horizontal="left" vertical="center"/>
    </xf>
    <xf numFmtId="1" fontId="12" fillId="0" borderId="0" xfId="10" quotePrefix="1" applyNumberFormat="1" applyFont="1" applyAlignment="1">
      <alignment horizontal="right" vertical="center"/>
    </xf>
    <xf numFmtId="0" fontId="10" fillId="0" borderId="0" xfId="15" applyNumberFormat="1" applyFont="1" applyAlignment="1" applyProtection="1">
      <alignment horizontal="right" vertical="center"/>
    </xf>
    <xf numFmtId="0" fontId="10" fillId="0" borderId="0" xfId="17" applyNumberFormat="1" applyFont="1" applyAlignment="1" applyProtection="1">
      <alignment horizontal="right" vertical="center"/>
    </xf>
    <xf numFmtId="0" fontId="5" fillId="0" borderId="0" xfId="14" applyNumberFormat="1" applyFont="1" applyAlignment="1">
      <alignment horizontal="right" vertical="center" readingOrder="2"/>
    </xf>
    <xf numFmtId="3" fontId="10" fillId="0" borderId="0" xfId="6" applyNumberFormat="1" applyFont="1" applyBorder="1" applyAlignment="1">
      <alignment vertical="center"/>
    </xf>
    <xf numFmtId="1" fontId="5" fillId="0" borderId="0" xfId="10" applyNumberFormat="1" applyFont="1" applyFill="1" applyBorder="1"/>
    <xf numFmtId="3" fontId="20" fillId="0" borderId="0" xfId="10" applyNumberFormat="1" applyFont="1" applyFill="1" applyBorder="1" applyAlignment="1">
      <alignment vertical="center"/>
    </xf>
    <xf numFmtId="1" fontId="18" fillId="0" borderId="0" xfId="10" applyNumberFormat="1" applyFont="1" applyFill="1" applyBorder="1"/>
    <xf numFmtId="168" fontId="18" fillId="0" borderId="0" xfId="10" applyNumberFormat="1" applyFont="1" applyBorder="1"/>
    <xf numFmtId="0" fontId="10" fillId="0" borderId="0" xfId="19" quotePrefix="1" applyNumberFormat="1" applyFont="1" applyAlignment="1" applyProtection="1">
      <alignment horizontal="left" vertical="center"/>
    </xf>
    <xf numFmtId="3" fontId="26" fillId="0" borderId="0" xfId="21" applyNumberFormat="1" applyFont="1" applyBorder="1" applyAlignment="1">
      <alignment vertical="center"/>
    </xf>
    <xf numFmtId="1" fontId="12" fillId="0" borderId="0" xfId="10" applyNumberFormat="1" applyFont="1" applyAlignment="1">
      <alignment horizontal="right" vertical="center" readingOrder="2"/>
    </xf>
    <xf numFmtId="1" fontId="8" fillId="0" borderId="0" xfId="10" applyNumberFormat="1" applyFont="1" applyAlignment="1">
      <alignment horizontal="right" vertical="center" readingOrder="2"/>
    </xf>
    <xf numFmtId="0" fontId="26" fillId="0" borderId="0" xfId="21" applyNumberFormat="1" applyFont="1" applyBorder="1" applyAlignment="1">
      <alignment vertical="center"/>
    </xf>
    <xf numFmtId="0" fontId="8" fillId="0" borderId="0" xfId="6" applyNumberFormat="1" applyFont="1" applyAlignment="1">
      <alignment horizontal="right" vertical="center" readingOrder="2"/>
    </xf>
    <xf numFmtId="0" fontId="10" fillId="0" borderId="0" xfId="19" quotePrefix="1" applyNumberFormat="1" applyFont="1" applyFill="1" applyAlignment="1" applyProtection="1">
      <alignment horizontal="left" vertical="center"/>
    </xf>
    <xf numFmtId="167" fontId="4" fillId="0" borderId="0" xfId="14" applyNumberFormat="1" applyFont="1" applyFill="1" applyAlignment="1" applyProtection="1">
      <alignment horizontal="left" vertical="center"/>
    </xf>
    <xf numFmtId="1" fontId="5" fillId="0" borderId="0" xfId="14" applyNumberFormat="1" applyFont="1" applyFill="1" applyAlignment="1">
      <alignment vertical="center"/>
    </xf>
    <xf numFmtId="167" fontId="6" fillId="0" borderId="0" xfId="9" quotePrefix="1" applyNumberFormat="1" applyFont="1" applyFill="1" applyAlignment="1">
      <alignment horizontal="right" vertical="center" readingOrder="2"/>
    </xf>
    <xf numFmtId="167" fontId="5" fillId="0" borderId="0" xfId="14" applyNumberFormat="1" applyFont="1" applyFill="1" applyAlignment="1">
      <alignment vertical="center"/>
    </xf>
    <xf numFmtId="167" fontId="5" fillId="0" borderId="0" xfId="14" applyNumberFormat="1" applyFont="1" applyFill="1" applyAlignment="1">
      <alignment horizontal="right" vertical="center" readingOrder="2"/>
    </xf>
    <xf numFmtId="167" fontId="5" fillId="0" borderId="0" xfId="14" applyNumberFormat="1" applyFont="1" applyFill="1" applyAlignment="1">
      <alignment horizontal="right" vertical="center"/>
    </xf>
    <xf numFmtId="167" fontId="10" fillId="0" borderId="0" xfId="14" applyNumberFormat="1" applyFont="1" applyFill="1" applyAlignment="1">
      <alignment vertical="center"/>
    </xf>
    <xf numFmtId="167" fontId="11" fillId="0" borderId="0" xfId="14" applyNumberFormat="1" applyFont="1" applyFill="1" applyAlignment="1">
      <alignment vertical="center"/>
    </xf>
    <xf numFmtId="1" fontId="11" fillId="0" borderId="0" xfId="14" applyNumberFormat="1" applyFont="1" applyFill="1" applyAlignment="1">
      <alignment vertical="center"/>
    </xf>
    <xf numFmtId="167" fontId="10" fillId="0" borderId="0" xfId="14" applyNumberFormat="1" applyFont="1" applyFill="1" applyAlignment="1">
      <alignment horizontal="right" vertical="center" readingOrder="2"/>
    </xf>
    <xf numFmtId="1" fontId="11" fillId="0" borderId="0" xfId="23" applyNumberFormat="1" applyFont="1" applyFill="1" applyAlignment="1">
      <alignment vertical="center"/>
    </xf>
    <xf numFmtId="1" fontId="5" fillId="0" borderId="0" xfId="10" applyNumberFormat="1" applyFont="1" applyFill="1" applyAlignment="1">
      <alignment vertical="center"/>
    </xf>
    <xf numFmtId="167" fontId="12" fillId="0" borderId="0" xfId="14" applyNumberFormat="1" applyFont="1" applyFill="1" applyAlignment="1">
      <alignment vertical="center"/>
    </xf>
    <xf numFmtId="1" fontId="10" fillId="0" borderId="0" xfId="14" applyNumberFormat="1" applyFont="1" applyFill="1" applyBorder="1" applyAlignment="1" applyProtection="1">
      <alignment vertical="center"/>
    </xf>
    <xf numFmtId="168" fontId="5" fillId="0" borderId="0" xfId="10" applyNumberFormat="1" applyFont="1" applyFill="1" applyBorder="1"/>
    <xf numFmtId="167" fontId="12" fillId="0" borderId="0" xfId="16" applyNumberFormat="1" applyFont="1" applyFill="1" applyAlignment="1">
      <alignment horizontal="right" vertical="center"/>
    </xf>
    <xf numFmtId="167" fontId="11" fillId="0" borderId="0" xfId="16" quotePrefix="1" applyNumberFormat="1" applyFont="1" applyFill="1" applyAlignment="1">
      <alignment horizontal="right" vertical="center"/>
    </xf>
    <xf numFmtId="167" fontId="11" fillId="0" borderId="0" xfId="16" applyNumberFormat="1" applyFont="1" applyFill="1" applyAlignment="1">
      <alignment horizontal="right" vertical="center"/>
    </xf>
    <xf numFmtId="167" fontId="11" fillId="0" borderId="0" xfId="16" applyNumberFormat="1" applyFont="1" applyFill="1" applyAlignment="1" applyProtection="1">
      <alignment horizontal="left" vertical="center"/>
    </xf>
    <xf numFmtId="168" fontId="10" fillId="0" borderId="0" xfId="10" applyNumberFormat="1" applyFont="1" applyFill="1" applyBorder="1"/>
    <xf numFmtId="0" fontId="5" fillId="0" borderId="0" xfId="10" applyFont="1" applyFill="1" applyAlignment="1">
      <alignment vertical="center"/>
    </xf>
    <xf numFmtId="1" fontId="10" fillId="0" borderId="0" xfId="14" applyNumberFormat="1" applyFont="1" applyFill="1" applyAlignment="1">
      <alignment vertical="center"/>
    </xf>
    <xf numFmtId="167" fontId="12" fillId="0" borderId="0" xfId="16" applyNumberFormat="1" applyFont="1" applyFill="1" applyAlignment="1" applyProtection="1">
      <alignment horizontal="left" vertical="center"/>
    </xf>
    <xf numFmtId="167" fontId="11" fillId="0" borderId="0" xfId="16" quotePrefix="1" applyNumberFormat="1" applyFont="1" applyFill="1" applyAlignment="1" applyProtection="1">
      <alignment horizontal="left" vertical="center"/>
    </xf>
    <xf numFmtId="167" fontId="5" fillId="0" borderId="0" xfId="16" applyNumberFormat="1" applyFont="1" applyFill="1" applyAlignment="1">
      <alignment horizontal="right" vertical="center"/>
    </xf>
    <xf numFmtId="167" fontId="5" fillId="0" borderId="0" xfId="16" quotePrefix="1" applyNumberFormat="1" applyFont="1" applyFill="1" applyAlignment="1">
      <alignment horizontal="right" vertical="center"/>
    </xf>
    <xf numFmtId="167" fontId="5" fillId="0" borderId="0" xfId="14" quotePrefix="1" applyNumberFormat="1" applyFont="1" applyFill="1" applyAlignment="1">
      <alignment horizontal="right" vertical="center"/>
    </xf>
    <xf numFmtId="167" fontId="12" fillId="0" borderId="0" xfId="16" quotePrefix="1" applyNumberFormat="1" applyFont="1" applyFill="1" applyAlignment="1" applyProtection="1">
      <alignment horizontal="left" vertical="center"/>
    </xf>
    <xf numFmtId="167" fontId="5" fillId="0" borderId="0" xfId="24" applyNumberFormat="1" applyFont="1" applyFill="1" applyAlignment="1">
      <alignment vertical="center"/>
    </xf>
    <xf numFmtId="1" fontId="5" fillId="0" borderId="0" xfId="10" applyNumberFormat="1" applyFont="1" applyFill="1" applyBorder="1" applyAlignment="1">
      <alignment horizontal="right" vertical="center"/>
    </xf>
    <xf numFmtId="167" fontId="4" fillId="0" borderId="0" xfId="14" applyNumberFormat="1" applyFont="1" applyAlignment="1" applyProtection="1">
      <alignment horizontal="left" vertical="center"/>
    </xf>
    <xf numFmtId="167" fontId="5" fillId="0" borderId="0" xfId="14" applyNumberFormat="1" applyFont="1" applyAlignment="1">
      <alignment vertical="center"/>
    </xf>
    <xf numFmtId="2" fontId="5" fillId="0" borderId="0" xfId="14" applyNumberFormat="1" applyFont="1" applyAlignment="1">
      <alignment vertical="center"/>
    </xf>
    <xf numFmtId="167" fontId="5" fillId="0" borderId="0" xfId="14" applyNumberFormat="1" applyFont="1" applyAlignment="1">
      <alignment horizontal="right" vertical="center" readingOrder="2"/>
    </xf>
    <xf numFmtId="167" fontId="7" fillId="0" borderId="0" xfId="14" quotePrefix="1" applyNumberFormat="1" applyFont="1" applyAlignment="1" applyProtection="1">
      <alignment horizontal="left" vertical="center"/>
    </xf>
    <xf numFmtId="167" fontId="11" fillId="0" borderId="0" xfId="14" applyNumberFormat="1" applyFont="1" applyAlignment="1">
      <alignment vertical="center"/>
    </xf>
    <xf numFmtId="167" fontId="10" fillId="0" borderId="0" xfId="14" applyNumberFormat="1" applyFont="1" applyAlignment="1">
      <alignment horizontal="right" vertical="center" readingOrder="2"/>
    </xf>
    <xf numFmtId="167" fontId="11" fillId="0" borderId="0" xfId="23" applyNumberFormat="1" applyFont="1" applyAlignment="1">
      <alignment vertical="center"/>
    </xf>
    <xf numFmtId="167" fontId="10" fillId="0" borderId="0" xfId="11" applyNumberFormat="1" applyFont="1" applyAlignment="1">
      <alignment horizontal="right" vertical="center" readingOrder="2"/>
    </xf>
    <xf numFmtId="167" fontId="10" fillId="0" borderId="0" xfId="23" applyNumberFormat="1" applyFont="1" applyAlignment="1">
      <alignment horizontal="right" vertical="center" readingOrder="2"/>
    </xf>
    <xf numFmtId="167" fontId="10" fillId="0" borderId="0" xfId="16" quotePrefix="1" applyNumberFormat="1" applyFont="1" applyAlignment="1" applyProtection="1">
      <alignment horizontal="centerContinuous" vertical="center"/>
    </xf>
    <xf numFmtId="167" fontId="10" fillId="0" borderId="0" xfId="23" applyNumberFormat="1" applyFont="1" applyAlignment="1" applyProtection="1">
      <alignment horizontal="centerContinuous" vertical="center"/>
    </xf>
    <xf numFmtId="167" fontId="10" fillId="0" borderId="0" xfId="23" quotePrefix="1" applyNumberFormat="1" applyFont="1" applyAlignment="1" applyProtection="1">
      <alignment vertical="center"/>
    </xf>
    <xf numFmtId="167" fontId="10" fillId="0" borderId="0" xfId="16" applyNumberFormat="1" applyFont="1" applyAlignment="1">
      <alignment horizontal="right" vertical="center"/>
    </xf>
    <xf numFmtId="10" fontId="8" fillId="0" borderId="0" xfId="18" applyNumberFormat="1" applyFont="1" applyAlignment="1">
      <alignment horizontal="right" vertical="top" readingOrder="2"/>
    </xf>
    <xf numFmtId="167" fontId="10" fillId="0" borderId="0" xfId="14" applyNumberFormat="1" applyFont="1" applyBorder="1" applyAlignment="1" applyProtection="1">
      <alignment horizontal="right" vertical="center"/>
    </xf>
    <xf numFmtId="167" fontId="10" fillId="0" borderId="0" xfId="14" applyNumberFormat="1" applyFont="1" applyBorder="1" applyAlignment="1" applyProtection="1">
      <alignment horizontal="center" vertical="center"/>
    </xf>
    <xf numFmtId="0" fontId="5" fillId="0" borderId="0" xfId="10" applyFont="1" applyFill="1" applyBorder="1" applyAlignment="1">
      <alignment vertical="center"/>
    </xf>
    <xf numFmtId="1" fontId="5" fillId="0" borderId="0" xfId="10" applyNumberFormat="1" applyFont="1" applyBorder="1" applyAlignment="1">
      <alignment horizontal="right" vertical="center"/>
    </xf>
    <xf numFmtId="1" fontId="27" fillId="3" borderId="0" xfId="10" applyNumberFormat="1" applyFont="1" applyFill="1" applyAlignment="1">
      <alignment horizontal="right" vertical="center"/>
    </xf>
    <xf numFmtId="0" fontId="12" fillId="0" borderId="0" xfId="10" applyFont="1" applyAlignment="1">
      <alignment horizontal="right" vertical="center" readingOrder="2"/>
    </xf>
    <xf numFmtId="0" fontId="8" fillId="0" borderId="0" xfId="10" applyFont="1" applyAlignment="1">
      <alignment horizontal="right" vertical="center" readingOrder="2"/>
    </xf>
    <xf numFmtId="171" fontId="10" fillId="0" borderId="0" xfId="10" applyNumberFormat="1" applyFont="1" applyAlignment="1">
      <alignment horizontal="right" vertical="center"/>
    </xf>
    <xf numFmtId="0" fontId="8" fillId="0" borderId="0" xfId="10" applyFont="1" applyFill="1" applyAlignment="1">
      <alignment horizontal="right" vertical="center" readingOrder="2"/>
    </xf>
    <xf numFmtId="167" fontId="5" fillId="0" borderId="0" xfId="10" applyNumberFormat="1" applyFont="1" applyFill="1" applyAlignment="1">
      <alignment vertical="center"/>
    </xf>
    <xf numFmtId="0" fontId="8" fillId="0" borderId="0" xfId="10" applyFont="1" applyFill="1" applyAlignment="1">
      <alignment horizontal="center" vertical="center"/>
    </xf>
    <xf numFmtId="167" fontId="4" fillId="0" borderId="0" xfId="25" applyNumberFormat="1" applyFont="1" applyAlignment="1" applyProtection="1">
      <alignment horizontal="left" vertical="center"/>
    </xf>
    <xf numFmtId="167" fontId="5" fillId="0" borderId="0" xfId="25" applyNumberFormat="1" applyFont="1" applyBorder="1" applyAlignment="1">
      <alignment horizontal="right" vertical="center"/>
    </xf>
    <xf numFmtId="167" fontId="5" fillId="0" borderId="0" xfId="25" applyNumberFormat="1" applyFont="1" applyAlignment="1">
      <alignment horizontal="right" vertical="center"/>
    </xf>
    <xf numFmtId="167" fontId="5" fillId="0" borderId="0" xfId="25" applyNumberFormat="1" applyFont="1" applyAlignment="1">
      <alignment vertical="center"/>
    </xf>
    <xf numFmtId="167" fontId="33" fillId="0" borderId="0" xfId="25" applyNumberFormat="1" applyFont="1" applyAlignment="1">
      <alignment vertical="center"/>
    </xf>
    <xf numFmtId="167" fontId="33" fillId="0" borderId="0" xfId="25" applyNumberFormat="1" applyFont="1" applyBorder="1" applyAlignment="1">
      <alignment horizontal="right" vertical="center"/>
    </xf>
    <xf numFmtId="167" fontId="33" fillId="0" borderId="0" xfId="25" applyNumberFormat="1" applyFont="1" applyAlignment="1">
      <alignment horizontal="right" vertical="center"/>
    </xf>
    <xf numFmtId="167" fontId="33" fillId="0" borderId="0" xfId="25" applyNumberFormat="1" applyFont="1" applyAlignment="1">
      <alignment vertical="center" readingOrder="2"/>
    </xf>
    <xf numFmtId="167" fontId="9" fillId="0" borderId="0" xfId="25" applyNumberFormat="1" applyFont="1" applyFill="1" applyBorder="1" applyAlignment="1">
      <alignment horizontal="right" vertical="center"/>
    </xf>
    <xf numFmtId="167" fontId="9" fillId="0" borderId="0" xfId="25" applyNumberFormat="1" applyFont="1" applyFill="1" applyAlignment="1">
      <alignment horizontal="right" vertical="center"/>
    </xf>
    <xf numFmtId="167" fontId="7" fillId="0" borderId="0" xfId="14" applyNumberFormat="1" applyFont="1" applyAlignment="1">
      <alignment horizontal="right" vertical="center" readingOrder="2"/>
    </xf>
    <xf numFmtId="167" fontId="7" fillId="0" borderId="0" xfId="25" applyNumberFormat="1" applyFont="1" applyAlignment="1">
      <alignment vertical="center"/>
    </xf>
    <xf numFmtId="167" fontId="11" fillId="0" borderId="0" xfId="25" applyNumberFormat="1" applyFont="1" applyAlignment="1">
      <alignment vertical="center"/>
    </xf>
    <xf numFmtId="167" fontId="11" fillId="0" borderId="0" xfId="25" applyNumberFormat="1" applyFont="1" applyBorder="1" applyAlignment="1">
      <alignment horizontal="right" vertical="center"/>
    </xf>
    <xf numFmtId="167" fontId="5" fillId="0" borderId="0" xfId="25" applyNumberFormat="1" applyFont="1" applyAlignment="1">
      <alignment horizontal="right" vertical="center" readingOrder="2"/>
    </xf>
    <xf numFmtId="167" fontId="5" fillId="0" borderId="0" xfId="25" applyNumberFormat="1" applyFont="1" applyFill="1" applyAlignment="1">
      <alignment vertical="center"/>
    </xf>
    <xf numFmtId="167" fontId="10" fillId="0" borderId="0" xfId="25" applyNumberFormat="1" applyFont="1" applyAlignment="1" applyProtection="1">
      <alignment horizontal="right" vertical="center"/>
    </xf>
    <xf numFmtId="167" fontId="5" fillId="0" borderId="0" xfId="25" applyNumberFormat="1" applyFont="1" applyAlignment="1" applyProtection="1">
      <alignment horizontal="left" vertical="center"/>
    </xf>
    <xf numFmtId="167" fontId="12" fillId="0" borderId="0" xfId="25" applyNumberFormat="1" applyFont="1" applyAlignment="1">
      <alignment horizontal="right" vertical="center" readingOrder="2"/>
    </xf>
    <xf numFmtId="167" fontId="10" fillId="0" borderId="0" xfId="25" applyNumberFormat="1" applyFont="1" applyAlignment="1">
      <alignment vertical="center"/>
    </xf>
    <xf numFmtId="167" fontId="11" fillId="0" borderId="0" xfId="25" applyNumberFormat="1" applyFont="1" applyAlignment="1">
      <alignment horizontal="right" vertical="center"/>
    </xf>
    <xf numFmtId="0" fontId="15" fillId="0" borderId="0" xfId="10"/>
    <xf numFmtId="3" fontId="23" fillId="0" borderId="0" xfId="10" applyNumberFormat="1" applyFont="1"/>
    <xf numFmtId="167" fontId="10" fillId="0" borderId="0" xfId="25" applyNumberFormat="1" applyFont="1" applyAlignment="1">
      <alignment horizontal="right" vertical="center" readingOrder="2"/>
    </xf>
    <xf numFmtId="3" fontId="27" fillId="0" borderId="0" xfId="10" applyNumberFormat="1" applyFont="1" applyBorder="1" applyAlignment="1">
      <alignment horizontal="right" vertical="center"/>
    </xf>
    <xf numFmtId="169" fontId="13" fillId="0" borderId="0" xfId="12" quotePrefix="1" applyNumberFormat="1" applyFont="1" applyAlignment="1" applyProtection="1">
      <alignment horizontal="left" vertical="center"/>
    </xf>
    <xf numFmtId="0" fontId="5" fillId="0" borderId="0" xfId="10" applyFont="1" applyBorder="1" applyAlignment="1">
      <alignment horizontal="right" vertical="center"/>
    </xf>
    <xf numFmtId="169" fontId="5" fillId="0" borderId="0" xfId="12" applyNumberFormat="1" applyFont="1" applyAlignment="1">
      <alignment horizontal="right" vertical="center" readingOrder="2"/>
    </xf>
    <xf numFmtId="167" fontId="5" fillId="0" borderId="0" xfId="25" applyNumberFormat="1" applyFont="1" applyAlignment="1">
      <alignment vertical="center" readingOrder="2"/>
    </xf>
    <xf numFmtId="167" fontId="21" fillId="0" borderId="0" xfId="25" applyNumberFormat="1" applyFont="1" applyAlignment="1">
      <alignment horizontal="right" vertical="center"/>
    </xf>
    <xf numFmtId="167" fontId="11" fillId="0" borderId="0" xfId="10" applyNumberFormat="1" applyFont="1" applyAlignment="1">
      <alignment vertical="center"/>
    </xf>
    <xf numFmtId="167" fontId="5" fillId="0" borderId="0" xfId="10" applyNumberFormat="1" applyFont="1" applyAlignment="1">
      <alignment vertical="center"/>
    </xf>
    <xf numFmtId="0" fontId="10" fillId="0" borderId="0" xfId="10" applyFont="1" applyAlignment="1">
      <alignment vertical="center" readingOrder="2"/>
    </xf>
    <xf numFmtId="0" fontId="5" fillId="0" borderId="0" xfId="10" applyFont="1" applyFill="1" applyAlignment="1">
      <alignment horizontal="right" vertical="center"/>
    </xf>
    <xf numFmtId="167" fontId="5" fillId="0" borderId="0" xfId="1" applyNumberFormat="1" applyFont="1" applyAlignment="1" applyProtection="1">
      <alignment horizontal="left" vertical="center"/>
    </xf>
    <xf numFmtId="0" fontId="10" fillId="0" borderId="0" xfId="10" applyFont="1" applyAlignment="1">
      <alignment horizontal="right" vertical="center"/>
    </xf>
    <xf numFmtId="167" fontId="5" fillId="0" borderId="0" xfId="1" applyNumberFormat="1" applyFont="1" applyAlignment="1">
      <alignment horizontal="right" vertical="center" readingOrder="2"/>
    </xf>
    <xf numFmtId="0" fontId="12" fillId="0" borderId="0" xfId="10" quotePrefix="1" applyFont="1" applyAlignment="1">
      <alignment horizontal="right" vertical="center"/>
    </xf>
    <xf numFmtId="0" fontId="8" fillId="0" borderId="0" xfId="10" applyFont="1" applyAlignment="1">
      <alignment vertical="center"/>
    </xf>
    <xf numFmtId="3" fontId="2" fillId="0" borderId="0" xfId="10" applyNumberFormat="1" applyFont="1"/>
    <xf numFmtId="0" fontId="12" fillId="0" borderId="0" xfId="10" applyFont="1" applyAlignment="1">
      <alignment vertical="center" readingOrder="2"/>
    </xf>
    <xf numFmtId="0" fontId="11" fillId="0" borderId="0" xfId="10" applyFont="1" applyAlignment="1">
      <alignment vertical="center"/>
    </xf>
    <xf numFmtId="0" fontId="2" fillId="0" borderId="0" xfId="10" applyFont="1"/>
    <xf numFmtId="0" fontId="8" fillId="0" borderId="0" xfId="10" applyFont="1" applyAlignment="1">
      <alignment horizontal="right" vertical="center"/>
    </xf>
    <xf numFmtId="0" fontId="8" fillId="0" borderId="0" xfId="10" quotePrefix="1" applyFont="1" applyAlignment="1">
      <alignment horizontal="right" vertical="center"/>
    </xf>
    <xf numFmtId="3" fontId="5" fillId="0" borderId="0" xfId="10" applyNumberFormat="1" applyFont="1" applyAlignment="1">
      <alignment horizontal="right" vertical="center"/>
    </xf>
    <xf numFmtId="0" fontId="5" fillId="0" borderId="0" xfId="10" applyFont="1" applyBorder="1" applyAlignment="1">
      <alignment vertical="center"/>
    </xf>
    <xf numFmtId="0" fontId="5" fillId="0" borderId="0" xfId="10" applyNumberFormat="1" applyFont="1" applyBorder="1" applyAlignment="1">
      <alignment vertical="center"/>
    </xf>
    <xf numFmtId="0" fontId="5" fillId="0" borderId="0" xfId="10" applyNumberFormat="1" applyFont="1" applyAlignment="1">
      <alignment vertical="center"/>
    </xf>
    <xf numFmtId="0" fontId="11" fillId="0" borderId="0" xfId="10" applyFont="1" applyBorder="1" applyAlignment="1">
      <alignment vertical="center"/>
    </xf>
    <xf numFmtId="0" fontId="5" fillId="0" borderId="0" xfId="6" applyFont="1" applyAlignment="1">
      <alignment vertical="center"/>
    </xf>
    <xf numFmtId="167" fontId="7" fillId="0" borderId="0" xfId="25" applyNumberFormat="1" applyFont="1" applyAlignment="1">
      <alignment horizontal="left" vertical="center"/>
    </xf>
    <xf numFmtId="0" fontId="7" fillId="0" borderId="0" xfId="10" quotePrefix="1" applyFont="1" applyAlignment="1">
      <alignment horizontal="left" vertical="center"/>
    </xf>
    <xf numFmtId="0" fontId="4" fillId="0" borderId="0" xfId="10" quotePrefix="1" applyFont="1" applyAlignment="1">
      <alignment horizontal="right" vertical="center" readingOrder="2"/>
    </xf>
    <xf numFmtId="0" fontId="23" fillId="0" borderId="0" xfId="10" applyFont="1"/>
    <xf numFmtId="171" fontId="10" fillId="0" borderId="0" xfId="10" applyNumberFormat="1" applyFont="1" applyAlignment="1">
      <alignment vertical="center" wrapText="1"/>
    </xf>
    <xf numFmtId="171" fontId="10" fillId="0" borderId="0" xfId="10" applyNumberFormat="1" applyFont="1" applyAlignment="1">
      <alignment horizontal="right" vertical="center" wrapText="1"/>
    </xf>
    <xf numFmtId="0" fontId="13" fillId="0" borderId="0" xfId="10" quotePrefix="1" applyFont="1" applyAlignment="1">
      <alignment horizontal="left" vertical="center"/>
    </xf>
    <xf numFmtId="167" fontId="4" fillId="0" borderId="0" xfId="16" applyNumberFormat="1" applyFont="1" applyAlignment="1" applyProtection="1">
      <alignment horizontal="left" vertical="center"/>
    </xf>
    <xf numFmtId="167" fontId="5" fillId="0" borderId="0" xfId="16" applyNumberFormat="1" applyFont="1" applyAlignment="1" applyProtection="1">
      <alignment horizontal="left" vertical="center"/>
    </xf>
    <xf numFmtId="2" fontId="5" fillId="0" borderId="0" xfId="16" applyNumberFormat="1" applyFont="1" applyAlignment="1">
      <alignment vertical="center"/>
    </xf>
    <xf numFmtId="167" fontId="5" fillId="0" borderId="0" xfId="16" applyNumberFormat="1" applyFont="1" applyAlignment="1">
      <alignment horizontal="right" vertical="center"/>
    </xf>
    <xf numFmtId="167" fontId="5" fillId="0" borderId="0" xfId="16" applyNumberFormat="1" applyFont="1" applyAlignment="1">
      <alignment horizontal="right" vertical="center" readingOrder="2"/>
    </xf>
    <xf numFmtId="167" fontId="7" fillId="0" borderId="0" xfId="16" quotePrefix="1" applyNumberFormat="1" applyFont="1" applyAlignment="1" applyProtection="1">
      <alignment horizontal="left" vertical="center"/>
    </xf>
    <xf numFmtId="167" fontId="5" fillId="0" borderId="0" xfId="16" quotePrefix="1" applyNumberFormat="1" applyFont="1" applyAlignment="1" applyProtection="1">
      <alignment horizontal="right" vertical="center"/>
    </xf>
    <xf numFmtId="167" fontId="7" fillId="0" borderId="0" xfId="16" applyNumberFormat="1" applyFont="1" applyAlignment="1">
      <alignment horizontal="right" vertical="center" readingOrder="2"/>
    </xf>
    <xf numFmtId="167" fontId="4" fillId="0" borderId="0" xfId="16" applyNumberFormat="1" applyFont="1" applyAlignment="1">
      <alignment horizontal="right" vertical="center" readingOrder="2"/>
    </xf>
    <xf numFmtId="167" fontId="10" fillId="0" borderId="0" xfId="16" applyNumberFormat="1" applyFont="1" applyAlignment="1">
      <alignment horizontal="center" vertical="center"/>
    </xf>
    <xf numFmtId="167" fontId="12" fillId="0" borderId="0" xfId="16" applyNumberFormat="1" applyFont="1" applyAlignment="1">
      <alignment vertical="center"/>
    </xf>
    <xf numFmtId="0" fontId="10" fillId="2" borderId="0" xfId="5" applyFont="1" applyFill="1" applyAlignment="1">
      <alignment horizontal="left" vertical="center"/>
    </xf>
    <xf numFmtId="1" fontId="16" fillId="2" borderId="0" xfId="6" quotePrefix="1" applyNumberFormat="1" applyFont="1" applyFill="1" applyAlignment="1">
      <alignment horizontal="right" vertical="center" readingOrder="2"/>
    </xf>
    <xf numFmtId="167" fontId="10" fillId="0" borderId="0" xfId="16" applyNumberFormat="1" applyFont="1" applyFill="1" applyBorder="1" applyAlignment="1">
      <alignment vertical="center"/>
    </xf>
    <xf numFmtId="167" fontId="10" fillId="0" borderId="0" xfId="16" applyNumberFormat="1" applyFont="1" applyAlignment="1">
      <alignment vertical="center"/>
    </xf>
    <xf numFmtId="1" fontId="19" fillId="0" borderId="0" xfId="6" applyNumberFormat="1" applyFont="1" applyAlignment="1">
      <alignment horizontal="right" vertical="center" indent="1" readingOrder="2"/>
    </xf>
    <xf numFmtId="0" fontId="5" fillId="0" borderId="0" xfId="5" quotePrefix="1" applyFont="1" applyBorder="1" applyAlignment="1">
      <alignment horizontal="left" vertical="center"/>
    </xf>
    <xf numFmtId="165" fontId="17" fillId="0" borderId="0" xfId="7" applyFont="1" applyAlignment="1">
      <alignment vertical="center"/>
    </xf>
    <xf numFmtId="1" fontId="16" fillId="2" borderId="0" xfId="6" applyNumberFormat="1" applyFont="1" applyFill="1" applyAlignment="1">
      <alignment horizontal="right" vertical="center"/>
    </xf>
    <xf numFmtId="0" fontId="17" fillId="2" borderId="0" xfId="5" quotePrefix="1" applyFont="1" applyFill="1" applyAlignment="1">
      <alignment horizontal="left" vertical="center"/>
    </xf>
    <xf numFmtId="1" fontId="19" fillId="2" borderId="0" xfId="6" applyNumberFormat="1" applyFont="1" applyFill="1" applyAlignment="1">
      <alignment horizontal="right" vertical="center" indent="1"/>
    </xf>
    <xf numFmtId="1" fontId="19" fillId="0" borderId="0" xfId="6" applyNumberFormat="1" applyFont="1" applyAlignment="1">
      <alignment horizontal="right" vertical="center" indent="1"/>
    </xf>
    <xf numFmtId="167" fontId="17" fillId="0" borderId="0" xfId="5" quotePrefix="1" applyNumberFormat="1" applyFont="1" applyAlignment="1" applyProtection="1">
      <alignment horizontal="left" vertical="center"/>
    </xf>
    <xf numFmtId="0" fontId="5" fillId="0" borderId="0" xfId="5" applyFont="1" applyAlignment="1">
      <alignment vertical="center"/>
    </xf>
    <xf numFmtId="0" fontId="5" fillId="0" borderId="0" xfId="5" quotePrefix="1" applyFont="1" applyAlignment="1">
      <alignment horizontal="left" vertical="center"/>
    </xf>
    <xf numFmtId="167" fontId="11" fillId="0" borderId="0" xfId="16" quotePrefix="1" applyNumberFormat="1" applyFont="1" applyAlignment="1" applyProtection="1">
      <alignment horizontal="left" vertical="center"/>
    </xf>
    <xf numFmtId="167" fontId="11" fillId="0" borderId="0" xfId="16" applyNumberFormat="1" applyFont="1" applyAlignment="1" applyProtection="1">
      <alignment horizontal="left" vertical="center"/>
    </xf>
    <xf numFmtId="0" fontId="21" fillId="0" borderId="0" xfId="10" applyFont="1" applyAlignment="1">
      <alignment vertical="center"/>
    </xf>
    <xf numFmtId="167" fontId="5" fillId="0" borderId="0" xfId="10" applyNumberFormat="1" applyFont="1" applyFill="1" applyAlignment="1">
      <alignment horizontal="right" vertical="center"/>
    </xf>
    <xf numFmtId="1" fontId="10" fillId="0" borderId="0" xfId="19" quotePrefix="1" applyNumberFormat="1" applyFont="1" applyBorder="1" applyAlignment="1" applyProtection="1">
      <alignment horizontal="left" vertical="center"/>
    </xf>
    <xf numFmtId="1" fontId="10" fillId="0" borderId="0" xfId="19" quotePrefix="1" applyNumberFormat="1" applyFont="1" applyFill="1" applyBorder="1" applyAlignment="1" applyProtection="1">
      <alignment horizontal="left" vertical="center"/>
    </xf>
    <xf numFmtId="1" fontId="8" fillId="0" borderId="0" xfId="10" applyNumberFormat="1" applyFont="1" applyFill="1" applyAlignment="1">
      <alignment horizontal="right" vertical="center" readingOrder="2"/>
    </xf>
    <xf numFmtId="1" fontId="13" fillId="0" borderId="0" xfId="1" quotePrefix="1" applyNumberFormat="1" applyFont="1" applyFill="1" applyAlignment="1" applyProtection="1">
      <alignment horizontal="left" vertical="center"/>
    </xf>
    <xf numFmtId="171" fontId="10" fillId="0" borderId="0" xfId="10" applyNumberFormat="1" applyFont="1" applyFill="1" applyAlignment="1">
      <alignment vertical="center"/>
    </xf>
    <xf numFmtId="0" fontId="4" fillId="0" borderId="0" xfId="9" applyNumberFormat="1" applyFont="1" applyAlignment="1" applyProtection="1">
      <alignment horizontal="left" vertical="center"/>
    </xf>
    <xf numFmtId="0" fontId="5" fillId="0" borderId="0" xfId="10" applyNumberFormat="1" applyFont="1" applyAlignment="1">
      <alignment horizontal="right" vertical="center"/>
    </xf>
    <xf numFmtId="0" fontId="5" fillId="0" borderId="0" xfId="10" applyNumberFormat="1" applyFont="1" applyAlignment="1">
      <alignment vertical="center" readingOrder="2"/>
    </xf>
    <xf numFmtId="0" fontId="7" fillId="0" borderId="0" xfId="10" quotePrefix="1" applyNumberFormat="1" applyFont="1" applyFill="1" applyAlignment="1">
      <alignment horizontal="left" vertical="center"/>
    </xf>
    <xf numFmtId="0" fontId="7" fillId="0" borderId="0" xfId="10" quotePrefix="1" applyNumberFormat="1" applyFont="1" applyAlignment="1">
      <alignment horizontal="left" vertical="center"/>
    </xf>
    <xf numFmtId="167" fontId="10" fillId="0" borderId="0" xfId="9" applyNumberFormat="1" applyFont="1" applyFill="1" applyAlignment="1">
      <alignment vertical="center"/>
    </xf>
    <xf numFmtId="0" fontId="5" fillId="0" borderId="0" xfId="10" applyNumberFormat="1" applyFont="1" applyFill="1" applyAlignment="1">
      <alignment horizontal="right" vertical="center"/>
    </xf>
    <xf numFmtId="0" fontId="12" fillId="0" borderId="0" xfId="10" applyNumberFormat="1" applyFont="1" applyAlignment="1">
      <alignment horizontal="right" vertical="center"/>
    </xf>
    <xf numFmtId="0" fontId="12" fillId="0" borderId="0" xfId="10" applyNumberFormat="1" applyFont="1" applyAlignment="1">
      <alignment vertical="center" readingOrder="2"/>
    </xf>
    <xf numFmtId="0" fontId="8" fillId="0" borderId="0" xfId="10" applyNumberFormat="1" applyFont="1" applyAlignment="1">
      <alignment vertical="center"/>
    </xf>
    <xf numFmtId="0" fontId="11" fillId="0" borderId="0" xfId="10" applyNumberFormat="1" applyFont="1" applyAlignment="1">
      <alignment vertical="center" readingOrder="2"/>
    </xf>
    <xf numFmtId="0" fontId="11" fillId="0" borderId="0" xfId="10" applyNumberFormat="1" applyFont="1" applyAlignment="1">
      <alignment horizontal="right" vertical="center" readingOrder="2"/>
    </xf>
    <xf numFmtId="0" fontId="12" fillId="0" borderId="0" xfId="10" applyNumberFormat="1" applyFont="1" applyAlignment="1">
      <alignment horizontal="right" vertical="center" readingOrder="2"/>
    </xf>
    <xf numFmtId="0" fontId="12" fillId="0" borderId="0" xfId="10" quotePrefix="1" applyNumberFormat="1" applyFont="1" applyAlignment="1">
      <alignment horizontal="right" vertical="center" readingOrder="2"/>
    </xf>
    <xf numFmtId="0" fontId="8" fillId="0" borderId="0" xfId="10" quotePrefix="1" applyNumberFormat="1" applyFont="1" applyAlignment="1">
      <alignment horizontal="left" vertical="center"/>
    </xf>
    <xf numFmtId="0" fontId="12" fillId="0" borderId="0" xfId="10" applyNumberFormat="1" applyFont="1" applyAlignment="1">
      <alignment horizontal="left" vertical="center"/>
    </xf>
    <xf numFmtId="0" fontId="12" fillId="0" borderId="0" xfId="10" applyNumberFormat="1" applyFont="1" applyAlignment="1">
      <alignment vertical="center"/>
    </xf>
    <xf numFmtId="0" fontId="10" fillId="0" borderId="0" xfId="10" quotePrefix="1" applyNumberFormat="1" applyFont="1" applyAlignment="1">
      <alignment horizontal="right" vertical="center"/>
    </xf>
    <xf numFmtId="0" fontId="11" fillId="0" borderId="0" xfId="10" applyNumberFormat="1" applyFont="1" applyAlignment="1">
      <alignment horizontal="right" vertical="center"/>
    </xf>
    <xf numFmtId="0" fontId="11" fillId="0" borderId="0" xfId="10" applyNumberFormat="1" applyFont="1" applyAlignment="1">
      <alignment vertical="center"/>
    </xf>
    <xf numFmtId="0" fontId="13" fillId="0" borderId="0" xfId="10" quotePrefix="1" applyNumberFormat="1" applyFont="1" applyAlignment="1">
      <alignment horizontal="left" vertical="center"/>
    </xf>
    <xf numFmtId="167" fontId="4" fillId="0" borderId="0" xfId="23" applyNumberFormat="1" applyFont="1" applyAlignment="1" applyProtection="1">
      <alignment horizontal="left" vertical="center"/>
    </xf>
    <xf numFmtId="167" fontId="5" fillId="0" borderId="0" xfId="23" applyNumberFormat="1" applyFont="1" applyAlignment="1">
      <alignment vertical="center"/>
    </xf>
    <xf numFmtId="167" fontId="5" fillId="0" borderId="0" xfId="23" applyNumberFormat="1" applyFont="1" applyAlignment="1">
      <alignment vertical="center" readingOrder="2"/>
    </xf>
    <xf numFmtId="167" fontId="7" fillId="0" borderId="0" xfId="23" quotePrefix="1" applyNumberFormat="1" applyFont="1" applyAlignment="1" applyProtection="1">
      <alignment horizontal="left" vertical="center"/>
    </xf>
    <xf numFmtId="167" fontId="4" fillId="0" borderId="0" xfId="23" quotePrefix="1" applyNumberFormat="1" applyFont="1" applyAlignment="1">
      <alignment horizontal="right" vertical="center" readingOrder="2"/>
    </xf>
    <xf numFmtId="167" fontId="4" fillId="0" borderId="0" xfId="23" applyNumberFormat="1" applyFont="1" applyAlignment="1">
      <alignment horizontal="right" vertical="center" readingOrder="2"/>
    </xf>
    <xf numFmtId="167" fontId="10" fillId="0" borderId="0" xfId="23" applyNumberFormat="1" applyFont="1" applyAlignment="1">
      <alignment vertical="center"/>
    </xf>
    <xf numFmtId="167" fontId="10" fillId="0" borderId="0" xfId="23" applyNumberFormat="1" applyFont="1" applyAlignment="1" applyProtection="1">
      <alignment horizontal="right" vertical="center"/>
    </xf>
    <xf numFmtId="167" fontId="11" fillId="0" borderId="0" xfId="10" applyNumberFormat="1" applyFont="1" applyAlignment="1">
      <alignment horizontal="right" vertical="center"/>
    </xf>
    <xf numFmtId="167" fontId="12" fillId="0" borderId="0" xfId="23" applyNumberFormat="1" applyFont="1" applyAlignment="1">
      <alignment vertical="center"/>
    </xf>
    <xf numFmtId="167" fontId="5" fillId="0" borderId="0" xfId="23" applyNumberFormat="1" applyFont="1" applyAlignment="1" applyProtection="1">
      <alignment horizontal="left" vertical="center"/>
    </xf>
    <xf numFmtId="0" fontId="4" fillId="0" borderId="0" xfId="23" applyNumberFormat="1" applyFont="1" applyAlignment="1" applyProtection="1">
      <alignment horizontal="left" vertical="center"/>
    </xf>
    <xf numFmtId="0" fontId="5" fillId="0" borderId="0" xfId="23" applyNumberFormat="1" applyFont="1" applyAlignment="1">
      <alignment vertical="center"/>
    </xf>
    <xf numFmtId="0" fontId="6" fillId="0" borderId="0" xfId="9" quotePrefix="1" applyNumberFormat="1" applyFont="1" applyAlignment="1">
      <alignment horizontal="right" vertical="center" readingOrder="2"/>
    </xf>
    <xf numFmtId="0" fontId="5" fillId="0" borderId="0" xfId="23" applyNumberFormat="1" applyFont="1" applyFill="1" applyAlignment="1">
      <alignment vertical="center"/>
    </xf>
    <xf numFmtId="0" fontId="5" fillId="0" borderId="0" xfId="23" applyNumberFormat="1" applyFont="1" applyAlignment="1">
      <alignment vertical="center" readingOrder="2"/>
    </xf>
    <xf numFmtId="0" fontId="7" fillId="0" borderId="0" xfId="23" quotePrefix="1" applyNumberFormat="1" applyFont="1" applyAlignment="1" applyProtection="1">
      <alignment horizontal="left" vertical="center"/>
    </xf>
    <xf numFmtId="0" fontId="4" fillId="0" borderId="0" xfId="23" quotePrefix="1" applyNumberFormat="1" applyFont="1" applyAlignment="1">
      <alignment horizontal="right" vertical="center" readingOrder="2"/>
    </xf>
    <xf numFmtId="0" fontId="12" fillId="0" borderId="0" xfId="23" applyNumberFormat="1" applyFont="1" applyAlignment="1">
      <alignment vertical="center"/>
    </xf>
    <xf numFmtId="0" fontId="11" fillId="0" borderId="0" xfId="23" applyNumberFormat="1" applyFont="1" applyAlignment="1">
      <alignment vertical="center"/>
    </xf>
    <xf numFmtId="0" fontId="4" fillId="0" borderId="0" xfId="23" applyNumberFormat="1" applyFont="1" applyAlignment="1">
      <alignment horizontal="right" vertical="center" readingOrder="2"/>
    </xf>
    <xf numFmtId="0" fontId="5" fillId="0" borderId="0" xfId="10" applyNumberFormat="1" applyFont="1" applyFill="1" applyAlignment="1">
      <alignment vertical="center"/>
    </xf>
    <xf numFmtId="0" fontId="5" fillId="0" borderId="0" xfId="10" applyNumberFormat="1" applyFont="1" applyFill="1" applyBorder="1" applyAlignment="1">
      <alignment vertical="center"/>
    </xf>
    <xf numFmtId="167" fontId="4" fillId="0" borderId="0" xfId="24" applyNumberFormat="1" applyFont="1" applyAlignment="1" applyProtection="1">
      <alignment horizontal="left" vertical="center"/>
    </xf>
    <xf numFmtId="1" fontId="5" fillId="0" borderId="0" xfId="24" applyNumberFormat="1" applyFont="1" applyAlignment="1">
      <alignment vertical="center"/>
    </xf>
    <xf numFmtId="167" fontId="5" fillId="0" borderId="0" xfId="24" applyNumberFormat="1" applyFont="1" applyAlignment="1">
      <alignment vertical="center"/>
    </xf>
    <xf numFmtId="167" fontId="5" fillId="0" borderId="0" xfId="24" applyNumberFormat="1" applyFont="1" applyAlignment="1">
      <alignment vertical="center" readingOrder="2"/>
    </xf>
    <xf numFmtId="167" fontId="7" fillId="0" borderId="0" xfId="24" quotePrefix="1" applyNumberFormat="1" applyFont="1" applyAlignment="1" applyProtection="1">
      <alignment horizontal="left" vertical="center"/>
    </xf>
    <xf numFmtId="167" fontId="10" fillId="0" borderId="0" xfId="24" applyNumberFormat="1" applyFont="1" applyAlignment="1">
      <alignment vertical="center"/>
    </xf>
    <xf numFmtId="167" fontId="11" fillId="0" borderId="0" xfId="24" applyNumberFormat="1" applyFont="1" applyAlignment="1">
      <alignment vertical="center"/>
    </xf>
    <xf numFmtId="1" fontId="11" fillId="0" borderId="0" xfId="24" applyNumberFormat="1" applyFont="1" applyAlignment="1">
      <alignment vertical="center"/>
    </xf>
    <xf numFmtId="167" fontId="5" fillId="0" borderId="0" xfId="24" applyNumberFormat="1" applyFont="1" applyAlignment="1">
      <alignment horizontal="right" vertical="center" readingOrder="2"/>
    </xf>
    <xf numFmtId="1" fontId="11" fillId="0" borderId="0" xfId="23" applyNumberFormat="1" applyFont="1" applyAlignment="1">
      <alignment vertical="center"/>
    </xf>
    <xf numFmtId="1" fontId="5" fillId="0" borderId="0" xfId="10" applyNumberFormat="1" applyFont="1" applyAlignment="1">
      <alignment vertical="center"/>
    </xf>
    <xf numFmtId="1" fontId="10" fillId="0" borderId="0" xfId="24" applyNumberFormat="1" applyFont="1" applyAlignment="1" applyProtection="1">
      <alignment horizontal="right" vertical="center"/>
    </xf>
    <xf numFmtId="167" fontId="12" fillId="0" borderId="0" xfId="24" applyNumberFormat="1" applyFont="1" applyAlignment="1">
      <alignment vertical="center"/>
    </xf>
    <xf numFmtId="1" fontId="10" fillId="0" borderId="0" xfId="24" applyNumberFormat="1" applyFont="1" applyAlignment="1" applyProtection="1">
      <alignment horizontal="center" vertical="center"/>
    </xf>
    <xf numFmtId="167" fontId="10" fillId="0" borderId="0" xfId="24" applyNumberFormat="1" applyFont="1" applyAlignment="1" applyProtection="1">
      <alignment horizontal="right" vertical="center"/>
    </xf>
    <xf numFmtId="167" fontId="10" fillId="0" borderId="0" xfId="24" applyNumberFormat="1" applyFont="1" applyAlignment="1" applyProtection="1">
      <alignment horizontal="center" vertical="center"/>
    </xf>
    <xf numFmtId="168" fontId="26" fillId="0" borderId="0" xfId="10" applyNumberFormat="1" applyFont="1" applyFill="1" applyBorder="1"/>
    <xf numFmtId="0" fontId="5" fillId="0" borderId="0" xfId="10" applyFont="1" applyFill="1" applyAlignment="1">
      <alignment vertical="center" readingOrder="2"/>
    </xf>
    <xf numFmtId="169" fontId="13" fillId="0" borderId="0" xfId="12" quotePrefix="1" applyNumberFormat="1" applyFont="1" applyFill="1" applyAlignment="1" applyProtection="1">
      <alignment horizontal="left" vertical="center"/>
    </xf>
    <xf numFmtId="169" fontId="5" fillId="0" borderId="0" xfId="12" quotePrefix="1" applyNumberFormat="1" applyFont="1" applyFill="1" applyAlignment="1">
      <alignment horizontal="right" vertical="center" readingOrder="2"/>
    </xf>
    <xf numFmtId="167" fontId="4" fillId="0" borderId="0" xfId="20" applyNumberFormat="1" applyFont="1" applyAlignment="1" applyProtection="1">
      <alignment horizontal="left" vertical="center"/>
    </xf>
    <xf numFmtId="167" fontId="5" fillId="0" borderId="0" xfId="27" applyNumberFormat="1" applyFont="1" applyAlignment="1">
      <alignment horizontal="right" vertical="center"/>
    </xf>
    <xf numFmtId="167" fontId="6" fillId="0" borderId="0" xfId="27" applyNumberFormat="1" applyFont="1" applyAlignment="1">
      <alignment vertical="center" readingOrder="2"/>
    </xf>
    <xf numFmtId="167" fontId="5" fillId="0" borderId="0" xfId="27" applyNumberFormat="1" applyFont="1" applyAlignment="1">
      <alignment vertical="center"/>
    </xf>
    <xf numFmtId="167" fontId="5" fillId="0" borderId="0" xfId="27" applyNumberFormat="1" applyFont="1" applyAlignment="1">
      <alignment vertical="center" readingOrder="2"/>
    </xf>
    <xf numFmtId="167" fontId="7" fillId="0" borderId="0" xfId="27" quotePrefix="1" applyNumberFormat="1" applyFont="1" applyFill="1" applyAlignment="1" applyProtection="1">
      <alignment horizontal="left" vertical="center"/>
    </xf>
    <xf numFmtId="167" fontId="7" fillId="0" borderId="0" xfId="27" applyNumberFormat="1" applyFont="1" applyAlignment="1">
      <alignment horizontal="right" vertical="center" readingOrder="2"/>
    </xf>
    <xf numFmtId="167" fontId="7" fillId="0" borderId="0" xfId="27" applyNumberFormat="1" applyFont="1" applyAlignment="1">
      <alignment vertical="center"/>
    </xf>
    <xf numFmtId="167" fontId="5" fillId="0" borderId="0" xfId="27" applyNumberFormat="1" applyFont="1" applyAlignment="1">
      <alignment horizontal="right" vertical="center" readingOrder="2"/>
    </xf>
    <xf numFmtId="167" fontId="11" fillId="0" borderId="0" xfId="27" applyNumberFormat="1" applyFont="1" applyAlignment="1">
      <alignment vertical="center"/>
    </xf>
    <xf numFmtId="167" fontId="11" fillId="0" borderId="0" xfId="27" applyNumberFormat="1" applyFont="1" applyFill="1" applyAlignment="1">
      <alignment horizontal="right" vertical="center"/>
    </xf>
    <xf numFmtId="167" fontId="10" fillId="0" borderId="0" xfId="27" applyNumberFormat="1" applyFont="1" applyAlignment="1">
      <alignment horizontal="right" vertical="center"/>
    </xf>
    <xf numFmtId="167" fontId="12" fillId="0" borderId="0" xfId="27" quotePrefix="1" applyNumberFormat="1" applyFont="1" applyAlignment="1">
      <alignment horizontal="right" vertical="center" readingOrder="2"/>
    </xf>
    <xf numFmtId="167" fontId="10" fillId="0" borderId="0" xfId="27" applyNumberFormat="1" applyFont="1" applyAlignment="1">
      <alignment vertical="center"/>
    </xf>
    <xf numFmtId="167" fontId="12" fillId="0" borderId="0" xfId="27" applyNumberFormat="1" applyFont="1" applyAlignment="1">
      <alignment horizontal="right" vertical="center" readingOrder="2"/>
    </xf>
    <xf numFmtId="167" fontId="11" fillId="0" borderId="0" xfId="27" quotePrefix="1" applyNumberFormat="1" applyFont="1" applyAlignment="1">
      <alignment horizontal="right" vertical="center" readingOrder="2"/>
    </xf>
    <xf numFmtId="167" fontId="12" fillId="0" borderId="0" xfId="29" applyNumberFormat="1" applyFont="1" applyAlignment="1">
      <alignment horizontal="right" vertical="center" readingOrder="2"/>
    </xf>
    <xf numFmtId="3" fontId="5" fillId="0" borderId="0" xfId="10" applyNumberFormat="1" applyFont="1" applyFill="1" applyBorder="1" applyAlignment="1">
      <alignment vertical="center"/>
    </xf>
    <xf numFmtId="3" fontId="26" fillId="0" borderId="0" xfId="10" applyNumberFormat="1" applyFont="1"/>
    <xf numFmtId="167" fontId="11" fillId="0" borderId="0" xfId="27" applyNumberFormat="1" applyFont="1" applyAlignment="1">
      <alignment horizontal="right" vertical="center" readingOrder="2"/>
    </xf>
    <xf numFmtId="167" fontId="11" fillId="0" borderId="0" xfId="27" applyNumberFormat="1" applyFont="1" applyAlignment="1">
      <alignment horizontal="right" vertical="center"/>
    </xf>
    <xf numFmtId="167" fontId="5" fillId="0" borderId="0" xfId="29" applyNumberFormat="1" applyFont="1" applyAlignment="1">
      <alignment vertical="center"/>
    </xf>
    <xf numFmtId="167" fontId="11" fillId="0" borderId="0" xfId="29" applyNumberFormat="1" applyFont="1" applyAlignment="1">
      <alignment horizontal="right" vertical="center"/>
    </xf>
    <xf numFmtId="169" fontId="5" fillId="0" borderId="0" xfId="12" quotePrefix="1" applyNumberFormat="1" applyFont="1" applyAlignment="1">
      <alignment horizontal="right" vertical="center" readingOrder="2"/>
    </xf>
    <xf numFmtId="167" fontId="5" fillId="0" borderId="0" xfId="20" applyNumberFormat="1" applyFont="1" applyAlignment="1">
      <alignment horizontal="right" vertical="center"/>
    </xf>
    <xf numFmtId="1" fontId="26" fillId="0" borderId="0" xfId="21" applyNumberFormat="1" applyFont="1" applyBorder="1" applyAlignment="1">
      <alignment horizontal="right" vertical="center"/>
    </xf>
    <xf numFmtId="167" fontId="5" fillId="0" borderId="0" xfId="30" applyNumberFormat="1" applyFont="1" applyAlignment="1">
      <alignment vertical="center"/>
    </xf>
    <xf numFmtId="167" fontId="11" fillId="0" borderId="0" xfId="29" applyNumberFormat="1" applyFont="1" applyBorder="1" applyAlignment="1">
      <alignment horizontal="right" vertical="center"/>
    </xf>
    <xf numFmtId="167" fontId="11" fillId="0" borderId="0" xfId="22" applyNumberFormat="1" applyFont="1" applyAlignment="1">
      <alignment horizontal="right" vertical="center"/>
    </xf>
    <xf numFmtId="167" fontId="11" fillId="0" borderId="0" xfId="6" applyNumberFormat="1" applyFont="1" applyAlignment="1">
      <alignment vertical="center"/>
    </xf>
    <xf numFmtId="167" fontId="21" fillId="0" borderId="0" xfId="27" applyNumberFormat="1" applyFont="1" applyAlignment="1">
      <alignment horizontal="right" vertical="center"/>
    </xf>
    <xf numFmtId="173" fontId="37" fillId="0" borderId="0" xfId="6" applyNumberFormat="1" applyFont="1" applyBorder="1" applyAlignment="1">
      <alignment horizontal="right" vertical="center"/>
    </xf>
    <xf numFmtId="0" fontId="5" fillId="0" borderId="0" xfId="6" applyFont="1" applyAlignment="1">
      <alignment horizontal="right" vertical="center"/>
    </xf>
    <xf numFmtId="167" fontId="4" fillId="0" borderId="0" xfId="20" applyNumberFormat="1" applyFont="1" applyFill="1" applyAlignment="1" applyProtection="1">
      <alignment horizontal="left" vertical="center"/>
    </xf>
    <xf numFmtId="167" fontId="5" fillId="0" borderId="0" xfId="28" applyNumberFormat="1" applyFont="1" applyFill="1" applyAlignment="1">
      <alignment vertical="center"/>
    </xf>
    <xf numFmtId="167" fontId="6" fillId="0" borderId="0" xfId="27" applyNumberFormat="1" applyFont="1" applyFill="1" applyAlignment="1">
      <alignment vertical="center" readingOrder="2"/>
    </xf>
    <xf numFmtId="167" fontId="5" fillId="0" borderId="0" xfId="28" applyNumberFormat="1" applyFont="1" applyFill="1" applyAlignment="1">
      <alignment vertical="center" readingOrder="2"/>
    </xf>
    <xf numFmtId="167" fontId="7" fillId="0" borderId="0" xfId="28" quotePrefix="1" applyNumberFormat="1" applyFont="1" applyFill="1" applyAlignment="1" applyProtection="1">
      <alignment horizontal="left" vertical="center"/>
    </xf>
    <xf numFmtId="167" fontId="7" fillId="0" borderId="0" xfId="28" applyNumberFormat="1" applyFont="1" applyFill="1" applyAlignment="1" applyProtection="1">
      <alignment horizontal="left" vertical="center"/>
    </xf>
    <xf numFmtId="167" fontId="4" fillId="0" borderId="0" xfId="28" applyNumberFormat="1" applyFont="1" applyFill="1" applyAlignment="1">
      <alignment horizontal="right" vertical="center" readingOrder="2"/>
    </xf>
    <xf numFmtId="167" fontId="7" fillId="0" borderId="0" xfId="28" applyNumberFormat="1" applyFont="1" applyFill="1" applyAlignment="1">
      <alignment vertical="center"/>
    </xf>
    <xf numFmtId="167" fontId="5" fillId="0" borderId="0" xfId="28" applyNumberFormat="1" applyFont="1" applyFill="1" applyAlignment="1">
      <alignment horizontal="right" vertical="center" readingOrder="2"/>
    </xf>
    <xf numFmtId="167" fontId="10" fillId="0" borderId="0" xfId="28" applyNumberFormat="1" applyFont="1" applyFill="1" applyAlignment="1">
      <alignment vertical="center"/>
    </xf>
    <xf numFmtId="167" fontId="12" fillId="0" borderId="0" xfId="28" applyNumberFormat="1" applyFont="1" applyFill="1" applyAlignment="1">
      <alignment vertical="center"/>
    </xf>
    <xf numFmtId="171" fontId="10" fillId="0" borderId="0" xfId="6" applyNumberFormat="1" applyFont="1" applyFill="1" applyBorder="1" applyAlignment="1">
      <alignment horizontal="right" vertical="center"/>
    </xf>
    <xf numFmtId="3" fontId="10" fillId="0" borderId="0" xfId="6" applyNumberFormat="1" applyFont="1" applyFill="1" applyBorder="1" applyAlignment="1">
      <alignment horizontal="right" vertical="center"/>
    </xf>
    <xf numFmtId="167" fontId="11" fillId="0" borderId="0" xfId="28" applyNumberFormat="1" applyFont="1" applyFill="1" applyAlignment="1">
      <alignment vertical="center"/>
    </xf>
    <xf numFmtId="167" fontId="5" fillId="0" borderId="0" xfId="28" applyNumberFormat="1" applyFont="1" applyAlignment="1">
      <alignment vertical="center"/>
    </xf>
    <xf numFmtId="167" fontId="5" fillId="0" borderId="0" xfId="28" applyNumberFormat="1" applyFont="1" applyAlignment="1">
      <alignment vertical="center" readingOrder="2"/>
    </xf>
    <xf numFmtId="167" fontId="7" fillId="0" borderId="0" xfId="28" quotePrefix="1" applyNumberFormat="1" applyFont="1" applyAlignment="1" applyProtection="1">
      <alignment horizontal="left" vertical="center"/>
    </xf>
    <xf numFmtId="167" fontId="7" fillId="0" borderId="0" xfId="28" applyNumberFormat="1" applyFont="1" applyAlignment="1" applyProtection="1">
      <alignment horizontal="left" vertical="center"/>
    </xf>
    <xf numFmtId="167" fontId="4" fillId="0" borderId="0" xfId="28" quotePrefix="1" applyNumberFormat="1" applyFont="1" applyAlignment="1">
      <alignment horizontal="right" vertical="center" readingOrder="2"/>
    </xf>
    <xf numFmtId="167" fontId="7" fillId="0" borderId="0" xfId="28" applyNumberFormat="1" applyFont="1" applyAlignment="1">
      <alignment vertical="center"/>
    </xf>
    <xf numFmtId="167" fontId="5" fillId="0" borderId="0" xfId="28" applyNumberFormat="1" applyFont="1" applyAlignment="1">
      <alignment horizontal="right" vertical="center" readingOrder="2"/>
    </xf>
    <xf numFmtId="1" fontId="10" fillId="0" borderId="0" xfId="6" quotePrefix="1" applyNumberFormat="1" applyFont="1" applyAlignment="1">
      <alignment horizontal="left" vertical="center"/>
    </xf>
    <xf numFmtId="167" fontId="10" fillId="0" borderId="0" xfId="28" applyNumberFormat="1" applyFont="1" applyFill="1" applyBorder="1" applyAlignment="1">
      <alignment vertical="center"/>
    </xf>
    <xf numFmtId="0" fontId="12" fillId="0" borderId="0" xfId="6" applyFont="1" applyAlignment="1">
      <alignment vertical="center"/>
    </xf>
    <xf numFmtId="1" fontId="5" fillId="0" borderId="0" xfId="1" quotePrefix="1" applyNumberFormat="1" applyFont="1" applyFill="1" applyAlignment="1">
      <alignment horizontal="right" vertical="center" readingOrder="2"/>
    </xf>
    <xf numFmtId="167" fontId="4" fillId="0" borderId="0" xfId="32" applyNumberFormat="1" applyFont="1" applyAlignment="1" applyProtection="1">
      <alignment horizontal="left" vertical="center"/>
    </xf>
    <xf numFmtId="167" fontId="5" fillId="0" borderId="0" xfId="32" applyNumberFormat="1" applyFont="1" applyAlignment="1">
      <alignment vertical="center"/>
    </xf>
    <xf numFmtId="167" fontId="5" fillId="0" borderId="0" xfId="32" applyNumberFormat="1" applyFont="1" applyAlignment="1">
      <alignment vertical="center" readingOrder="2"/>
    </xf>
    <xf numFmtId="167" fontId="7" fillId="0" borderId="0" xfId="32" quotePrefix="1" applyNumberFormat="1" applyFont="1" applyFill="1" applyAlignment="1" applyProtection="1">
      <alignment horizontal="left" vertical="center"/>
    </xf>
    <xf numFmtId="167" fontId="7" fillId="0" borderId="0" xfId="32" quotePrefix="1" applyNumberFormat="1" applyFont="1" applyAlignment="1" applyProtection="1">
      <alignment horizontal="left" vertical="center"/>
    </xf>
    <xf numFmtId="167" fontId="7" fillId="0" borderId="0" xfId="32" quotePrefix="1" applyNumberFormat="1" applyFont="1" applyAlignment="1">
      <alignment horizontal="right" vertical="center" readingOrder="2"/>
    </xf>
    <xf numFmtId="167" fontId="4" fillId="0" borderId="0" xfId="32" quotePrefix="1" applyNumberFormat="1" applyFont="1" applyAlignment="1">
      <alignment horizontal="right" vertical="center" readingOrder="2"/>
    </xf>
    <xf numFmtId="167" fontId="7" fillId="0" borderId="0" xfId="32" applyNumberFormat="1" applyFont="1" applyAlignment="1">
      <alignment vertical="center"/>
    </xf>
    <xf numFmtId="167" fontId="5" fillId="0" borderId="0" xfId="32" applyNumberFormat="1" applyFont="1" applyFill="1" applyAlignment="1">
      <alignment vertical="center"/>
    </xf>
    <xf numFmtId="167" fontId="5" fillId="0" borderId="0" xfId="32" applyNumberFormat="1" applyFont="1" applyAlignment="1">
      <alignment horizontal="right" vertical="center" readingOrder="2"/>
    </xf>
    <xf numFmtId="167" fontId="10" fillId="0" borderId="0" xfId="32" quotePrefix="1" applyNumberFormat="1" applyFont="1" applyAlignment="1" applyProtection="1">
      <alignment horizontal="left" vertical="center"/>
    </xf>
    <xf numFmtId="167" fontId="12" fillId="0" borderId="0" xfId="32" applyNumberFormat="1" applyFont="1" applyAlignment="1">
      <alignment vertical="center"/>
    </xf>
    <xf numFmtId="167" fontId="8" fillId="0" borderId="0" xfId="32" applyNumberFormat="1" applyFont="1" applyAlignment="1">
      <alignment horizontal="right" vertical="center" readingOrder="2"/>
    </xf>
    <xf numFmtId="167" fontId="10" fillId="0" borderId="0" xfId="32" applyNumberFormat="1" applyFont="1" applyAlignment="1" applyProtection="1">
      <alignment horizontal="left" vertical="center"/>
    </xf>
    <xf numFmtId="167" fontId="12" fillId="0" borderId="0" xfId="32" quotePrefix="1" applyNumberFormat="1" applyFont="1" applyAlignment="1">
      <alignment horizontal="right" vertical="center" readingOrder="2"/>
    </xf>
    <xf numFmtId="167" fontId="5" fillId="0" borderId="0" xfId="32" applyNumberFormat="1" applyFont="1" applyAlignment="1" applyProtection="1">
      <alignment horizontal="left" vertical="center"/>
    </xf>
    <xf numFmtId="3" fontId="0" fillId="0" borderId="0" xfId="0" applyNumberFormat="1" applyFill="1"/>
    <xf numFmtId="167" fontId="11" fillId="0" borderId="0" xfId="32" applyNumberFormat="1" applyFont="1" applyAlignment="1">
      <alignment horizontal="right" vertical="center" readingOrder="2"/>
    </xf>
    <xf numFmtId="167" fontId="11" fillId="0" borderId="0" xfId="32" applyNumberFormat="1" applyFont="1" applyAlignment="1">
      <alignment vertical="center"/>
    </xf>
    <xf numFmtId="167" fontId="12" fillId="0" borderId="0" xfId="32" applyNumberFormat="1" applyFont="1" applyAlignment="1">
      <alignment horizontal="right" vertical="center" readingOrder="2"/>
    </xf>
    <xf numFmtId="167" fontId="11" fillId="0" borderId="0" xfId="32" quotePrefix="1" applyNumberFormat="1" applyFont="1" applyAlignment="1">
      <alignment horizontal="right" vertical="center" readingOrder="2"/>
    </xf>
    <xf numFmtId="167" fontId="8" fillId="0" borderId="0" xfId="32" quotePrefix="1" applyNumberFormat="1" applyFont="1" applyAlignment="1">
      <alignment horizontal="right" vertical="center" readingOrder="2"/>
    </xf>
    <xf numFmtId="167" fontId="12" fillId="0" borderId="0" xfId="32" applyNumberFormat="1" applyFont="1" applyAlignment="1" applyProtection="1">
      <alignment horizontal="left" vertical="center"/>
    </xf>
    <xf numFmtId="167" fontId="13" fillId="0" borderId="0" xfId="1" quotePrefix="1" applyNumberFormat="1" applyFont="1" applyAlignment="1" applyProtection="1">
      <alignment horizontal="left" vertical="center"/>
    </xf>
    <xf numFmtId="167" fontId="4" fillId="0" borderId="0" xfId="32" applyNumberFormat="1" applyFont="1" applyFill="1" applyAlignment="1" applyProtection="1">
      <alignment horizontal="left" vertical="center"/>
    </xf>
    <xf numFmtId="167" fontId="5" fillId="0" borderId="0" xfId="33" applyNumberFormat="1" applyFont="1" applyFill="1" applyBorder="1" applyAlignment="1">
      <alignment vertical="center"/>
    </xf>
    <xf numFmtId="167" fontId="5" fillId="0" borderId="0" xfId="33" applyNumberFormat="1" applyFont="1" applyFill="1" applyAlignment="1">
      <alignment vertical="center" readingOrder="2"/>
    </xf>
    <xf numFmtId="167" fontId="7" fillId="0" borderId="0" xfId="33" quotePrefix="1" applyNumberFormat="1" applyFont="1" applyFill="1" applyBorder="1" applyAlignment="1" applyProtection="1">
      <alignment horizontal="left" vertical="center"/>
    </xf>
    <xf numFmtId="167" fontId="7" fillId="0" borderId="0" xfId="33" quotePrefix="1" applyNumberFormat="1" applyFont="1" applyFill="1" applyBorder="1" applyAlignment="1">
      <alignment horizontal="left" vertical="center"/>
    </xf>
    <xf numFmtId="167" fontId="4" fillId="0" borderId="0" xfId="33" applyNumberFormat="1" applyFont="1" applyFill="1" applyAlignment="1">
      <alignment horizontal="right" vertical="center" readingOrder="2"/>
    </xf>
    <xf numFmtId="167" fontId="10" fillId="0" borderId="0" xfId="33" applyNumberFormat="1" applyFont="1" applyFill="1" applyAlignment="1">
      <alignment vertical="center"/>
    </xf>
    <xf numFmtId="10" fontId="8" fillId="0" borderId="0" xfId="18" applyNumberFormat="1" applyFont="1" applyFill="1" applyAlignment="1">
      <alignment horizontal="right" vertical="center" readingOrder="2"/>
    </xf>
    <xf numFmtId="167" fontId="10" fillId="0" borderId="0" xfId="33" applyNumberFormat="1" applyFont="1" applyFill="1" applyBorder="1" applyAlignment="1" applyProtection="1">
      <alignment horizontal="right" vertical="center"/>
    </xf>
    <xf numFmtId="167" fontId="12" fillId="0" borderId="0" xfId="33" applyNumberFormat="1" applyFont="1" applyFill="1" applyBorder="1" applyAlignment="1">
      <alignment vertical="center"/>
    </xf>
    <xf numFmtId="167" fontId="11" fillId="0" borderId="0" xfId="33" applyNumberFormat="1" applyFont="1" applyFill="1" applyBorder="1" applyAlignment="1">
      <alignment vertical="center"/>
    </xf>
    <xf numFmtId="167" fontId="11" fillId="0" borderId="0" xfId="33" applyNumberFormat="1" applyFont="1" applyFill="1" applyAlignment="1">
      <alignment horizontal="right" vertical="center" readingOrder="2"/>
    </xf>
    <xf numFmtId="167" fontId="11" fillId="0" borderId="0" xfId="10" applyNumberFormat="1" applyFont="1" applyFill="1" applyAlignment="1">
      <alignment horizontal="right" vertical="center"/>
    </xf>
    <xf numFmtId="167" fontId="5" fillId="0" borderId="0" xfId="33" applyNumberFormat="1" applyFont="1" applyBorder="1" applyAlignment="1">
      <alignment vertical="center"/>
    </xf>
    <xf numFmtId="167" fontId="5" fillId="0" borderId="0" xfId="33" applyNumberFormat="1" applyFont="1" applyAlignment="1">
      <alignment vertical="center" readingOrder="2"/>
    </xf>
    <xf numFmtId="167" fontId="7" fillId="0" borderId="0" xfId="33" quotePrefix="1" applyNumberFormat="1" applyFont="1" applyBorder="1" applyAlignment="1" applyProtection="1">
      <alignment horizontal="left" vertical="center"/>
    </xf>
    <xf numFmtId="167" fontId="7" fillId="0" borderId="0" xfId="33" quotePrefix="1" applyNumberFormat="1" applyFont="1" applyBorder="1" applyAlignment="1">
      <alignment horizontal="left" vertical="center"/>
    </xf>
    <xf numFmtId="167" fontId="4" fillId="0" borderId="0" xfId="33" applyNumberFormat="1" applyFont="1" applyAlignment="1">
      <alignment horizontal="right" vertical="center" readingOrder="2"/>
    </xf>
    <xf numFmtId="167" fontId="10" fillId="0" borderId="0" xfId="33" applyNumberFormat="1" applyFont="1" applyAlignment="1">
      <alignment vertical="center"/>
    </xf>
    <xf numFmtId="10" fontId="8" fillId="0" borderId="0" xfId="18" applyNumberFormat="1" applyFont="1" applyAlignment="1">
      <alignment horizontal="right" vertical="center" readingOrder="2"/>
    </xf>
    <xf numFmtId="167" fontId="10" fillId="0" borderId="0" xfId="33" applyNumberFormat="1" applyFont="1" applyBorder="1" applyAlignment="1" applyProtection="1">
      <alignment horizontal="right" vertical="center"/>
    </xf>
    <xf numFmtId="167" fontId="11" fillId="0" borderId="0" xfId="33" applyNumberFormat="1" applyFont="1" applyBorder="1" applyAlignment="1">
      <alignment vertical="center"/>
    </xf>
    <xf numFmtId="167" fontId="5" fillId="0" borderId="0" xfId="33" applyNumberFormat="1" applyFont="1" applyBorder="1" applyAlignment="1" applyProtection="1">
      <alignment horizontal="right" vertical="center"/>
    </xf>
    <xf numFmtId="167" fontId="11" fillId="0" borderId="0" xfId="33" applyNumberFormat="1" applyFont="1" applyAlignment="1">
      <alignment horizontal="right" vertical="center" readingOrder="2"/>
    </xf>
    <xf numFmtId="167" fontId="13" fillId="0" borderId="0" xfId="1" quotePrefix="1" applyNumberFormat="1" applyFont="1" applyFill="1" applyAlignment="1" applyProtection="1">
      <alignment horizontal="left" vertical="center"/>
    </xf>
    <xf numFmtId="167" fontId="5" fillId="0" borderId="0" xfId="1" quotePrefix="1" applyNumberFormat="1" applyFont="1" applyFill="1" applyAlignment="1">
      <alignment horizontal="right" vertical="center" readingOrder="2"/>
    </xf>
    <xf numFmtId="167" fontId="11" fillId="0" borderId="0" xfId="32" applyNumberFormat="1" applyFont="1" applyFill="1" applyAlignment="1">
      <alignment vertical="center"/>
    </xf>
    <xf numFmtId="167" fontId="7" fillId="0" borderId="0" xfId="35" applyNumberFormat="1" applyFont="1" applyAlignment="1">
      <alignment vertical="center"/>
    </xf>
    <xf numFmtId="167" fontId="5" fillId="0" borderId="0" xfId="35" applyNumberFormat="1" applyFont="1" applyAlignment="1">
      <alignment vertical="center"/>
    </xf>
    <xf numFmtId="167" fontId="5" fillId="0" borderId="0" xfId="35" applyNumberFormat="1" applyFont="1" applyFill="1" applyAlignment="1">
      <alignment vertical="center"/>
    </xf>
    <xf numFmtId="167" fontId="5" fillId="0" borderId="0" xfId="35" applyNumberFormat="1" applyFont="1" applyAlignment="1">
      <alignment vertical="center" readingOrder="2"/>
    </xf>
    <xf numFmtId="167" fontId="8" fillId="0" borderId="0" xfId="35" applyNumberFormat="1" applyFont="1" applyAlignment="1">
      <alignment vertical="center"/>
    </xf>
    <xf numFmtId="167" fontId="11" fillId="0" borderId="0" xfId="35" applyNumberFormat="1" applyFont="1" applyAlignment="1">
      <alignment vertical="center"/>
    </xf>
    <xf numFmtId="167" fontId="11" fillId="0" borderId="0" xfId="35" applyNumberFormat="1" applyFont="1" applyAlignment="1">
      <alignment horizontal="right" vertical="center" readingOrder="2"/>
    </xf>
    <xf numFmtId="167" fontId="11" fillId="0" borderId="0" xfId="35" applyNumberFormat="1" applyFont="1" applyFill="1" applyAlignment="1">
      <alignment vertical="center"/>
    </xf>
    <xf numFmtId="167" fontId="10" fillId="0" borderId="0" xfId="35" applyNumberFormat="1" applyFont="1" applyAlignment="1" applyProtection="1">
      <alignment horizontal="centerContinuous" vertical="center"/>
    </xf>
    <xf numFmtId="167" fontId="10" fillId="0" borderId="0" xfId="35" quotePrefix="1" applyNumberFormat="1" applyFont="1" applyAlignment="1" applyProtection="1">
      <alignment horizontal="centerContinuous" vertical="center"/>
    </xf>
    <xf numFmtId="167" fontId="10" fillId="0" borderId="0" xfId="35" quotePrefix="1" applyNumberFormat="1" applyFont="1" applyAlignment="1" applyProtection="1">
      <alignment horizontal="right" vertical="center"/>
    </xf>
    <xf numFmtId="167" fontId="10" fillId="0" borderId="0" xfId="35" applyNumberFormat="1" applyFont="1" applyAlignment="1">
      <alignment horizontal="right" vertical="center"/>
    </xf>
    <xf numFmtId="167" fontId="10" fillId="0" borderId="0" xfId="35" applyNumberFormat="1" applyFont="1" applyAlignment="1" applyProtection="1">
      <alignment horizontal="right" vertical="center"/>
    </xf>
    <xf numFmtId="0" fontId="10" fillId="0" borderId="0" xfId="10" applyFont="1" applyFill="1" applyAlignment="1">
      <alignment vertical="center"/>
    </xf>
    <xf numFmtId="167" fontId="5" fillId="0" borderId="0" xfId="34" applyNumberFormat="1" applyFont="1" applyFill="1" applyAlignment="1">
      <alignment vertical="center"/>
    </xf>
    <xf numFmtId="167" fontId="13" fillId="0" borderId="0" xfId="32" quotePrefix="1" applyNumberFormat="1" applyFont="1" applyFill="1" applyAlignment="1" applyProtection="1">
      <alignment horizontal="left" vertical="center"/>
    </xf>
    <xf numFmtId="167" fontId="11" fillId="0" borderId="0" xfId="36" applyNumberFormat="1" applyFont="1" applyBorder="1" applyAlignment="1">
      <alignment horizontal="right" vertical="center" readingOrder="2"/>
    </xf>
    <xf numFmtId="1" fontId="38" fillId="0" borderId="0" xfId="10" applyNumberFormat="1" applyFont="1" applyBorder="1" applyAlignment="1">
      <alignment horizontal="right" vertical="center"/>
    </xf>
    <xf numFmtId="3" fontId="38" fillId="0" borderId="0" xfId="10" applyNumberFormat="1" applyFont="1" applyBorder="1" applyAlignment="1">
      <alignment horizontal="right" vertical="center"/>
    </xf>
    <xf numFmtId="167" fontId="5" fillId="0" borderId="0" xfId="1" quotePrefix="1" applyNumberFormat="1" applyFont="1" applyAlignment="1">
      <alignment horizontal="right" vertical="center" readingOrder="2"/>
    </xf>
    <xf numFmtId="0" fontId="5" fillId="0" borderId="0" xfId="10" applyFont="1" applyFill="1" applyAlignment="1">
      <alignment horizontal="right" vertical="center" readingOrder="2"/>
    </xf>
    <xf numFmtId="0" fontId="7" fillId="0" borderId="0" xfId="10" quotePrefix="1" applyFont="1" applyFill="1" applyAlignment="1">
      <alignment horizontal="left" vertical="center"/>
    </xf>
    <xf numFmtId="0" fontId="11" fillId="0" borderId="0" xfId="10" applyFont="1" applyFill="1" applyAlignment="1">
      <alignment horizontal="right" vertical="center" readingOrder="2"/>
    </xf>
    <xf numFmtId="3" fontId="5" fillId="0" borderId="0" xfId="10" applyNumberFormat="1" applyFont="1" applyFill="1"/>
    <xf numFmtId="3" fontId="23" fillId="0" borderId="0" xfId="10" applyNumberFormat="1" applyFont="1" applyFill="1"/>
    <xf numFmtId="0" fontId="10" fillId="0" borderId="0" xfId="10" applyFont="1" applyFill="1" applyAlignment="1">
      <alignment horizontal="right" vertical="center" readingOrder="2"/>
    </xf>
    <xf numFmtId="171" fontId="5" fillId="0" borderId="0" xfId="10" applyNumberFormat="1" applyFont="1" applyFill="1" applyAlignment="1">
      <alignment vertical="center"/>
    </xf>
    <xf numFmtId="0" fontId="7" fillId="0" borderId="0" xfId="10" applyFont="1" applyFill="1" applyAlignment="1">
      <alignment vertical="center"/>
    </xf>
    <xf numFmtId="0" fontId="11" fillId="0" borderId="0" xfId="10" applyFont="1" applyFill="1" applyAlignment="1">
      <alignment vertical="center"/>
    </xf>
    <xf numFmtId="167" fontId="5" fillId="0" borderId="0" xfId="34" applyNumberFormat="1" applyFont="1" applyFill="1" applyAlignment="1">
      <alignment vertical="center" readingOrder="2"/>
    </xf>
    <xf numFmtId="167" fontId="7" fillId="0" borderId="0" xfId="34" quotePrefix="1" applyNumberFormat="1" applyFont="1" applyFill="1" applyAlignment="1" applyProtection="1">
      <alignment horizontal="left" vertical="center"/>
    </xf>
    <xf numFmtId="167" fontId="5" fillId="0" borderId="0" xfId="34" quotePrefix="1" applyNumberFormat="1" applyFont="1" applyFill="1" applyAlignment="1" applyProtection="1">
      <alignment horizontal="right" vertical="center"/>
    </xf>
    <xf numFmtId="167" fontId="4" fillId="0" borderId="0" xfId="34" applyNumberFormat="1" applyFont="1" applyFill="1" applyAlignment="1">
      <alignment horizontal="right" vertical="center" readingOrder="2"/>
    </xf>
    <xf numFmtId="2" fontId="10" fillId="0" borderId="0" xfId="34" applyNumberFormat="1" applyFont="1" applyFill="1" applyAlignment="1">
      <alignment vertical="center"/>
    </xf>
    <xf numFmtId="167" fontId="5" fillId="0" borderId="0" xfId="34" applyNumberFormat="1" applyFont="1" applyFill="1" applyAlignment="1">
      <alignment horizontal="right" vertical="center" readingOrder="2"/>
    </xf>
    <xf numFmtId="167" fontId="12" fillId="0" borderId="0" xfId="34" applyNumberFormat="1" applyFont="1" applyFill="1" applyAlignment="1">
      <alignment vertical="center"/>
    </xf>
    <xf numFmtId="167" fontId="10" fillId="0" borderId="0" xfId="34" applyNumberFormat="1" applyFont="1" applyFill="1" applyAlignment="1" applyProtection="1">
      <alignment horizontal="left" vertical="center"/>
    </xf>
    <xf numFmtId="167" fontId="12" fillId="0" borderId="0" xfId="34" applyNumberFormat="1" applyFont="1" applyFill="1" applyAlignment="1" applyProtection="1">
      <alignment horizontal="left" vertical="center"/>
    </xf>
    <xf numFmtId="167" fontId="11" fillId="0" borderId="0" xfId="34" applyNumberFormat="1" applyFont="1" applyFill="1" applyAlignment="1">
      <alignment horizontal="right" vertical="center" readingOrder="2"/>
    </xf>
    <xf numFmtId="167" fontId="11" fillId="0" borderId="0" xfId="34" applyNumberFormat="1" applyFont="1" applyFill="1" applyAlignment="1">
      <alignment vertical="center"/>
    </xf>
    <xf numFmtId="167" fontId="5" fillId="0" borderId="0" xfId="34" applyNumberFormat="1" applyFont="1" applyFill="1" applyBorder="1" applyAlignment="1" applyProtection="1">
      <alignment vertical="center"/>
    </xf>
    <xf numFmtId="174" fontId="5" fillId="0" borderId="0" xfId="10" applyNumberFormat="1" applyFont="1" applyFill="1" applyAlignment="1">
      <alignment vertical="center"/>
    </xf>
    <xf numFmtId="174" fontId="10" fillId="0" borderId="0" xfId="10" applyNumberFormat="1" applyFont="1" applyFill="1" applyAlignment="1">
      <alignment vertical="center"/>
    </xf>
    <xf numFmtId="167" fontId="5" fillId="0" borderId="0" xfId="34" applyNumberFormat="1" applyFont="1" applyFill="1" applyAlignment="1" applyProtection="1">
      <alignment vertical="center"/>
    </xf>
    <xf numFmtId="167" fontId="5" fillId="0" borderId="0" xfId="34" applyNumberFormat="1" applyFont="1" applyAlignment="1">
      <alignment vertical="center"/>
    </xf>
    <xf numFmtId="167" fontId="5" fillId="0" borderId="0" xfId="34" applyNumberFormat="1" applyFont="1" applyAlignment="1">
      <alignment vertical="center" readingOrder="2"/>
    </xf>
    <xf numFmtId="167" fontId="7" fillId="0" borderId="0" xfId="34" quotePrefix="1" applyNumberFormat="1" applyFont="1" applyAlignment="1" applyProtection="1">
      <alignment horizontal="left" vertical="center"/>
    </xf>
    <xf numFmtId="167" fontId="5" fillId="0" borderId="0" xfId="34" quotePrefix="1" applyNumberFormat="1" applyFont="1" applyAlignment="1" applyProtection="1">
      <alignment horizontal="right" vertical="center"/>
    </xf>
    <xf numFmtId="167" fontId="7" fillId="0" borderId="0" xfId="34" quotePrefix="1" applyNumberFormat="1" applyFont="1" applyAlignment="1">
      <alignment horizontal="right" vertical="center" readingOrder="2"/>
    </xf>
    <xf numFmtId="167" fontId="4" fillId="0" borderId="0" xfId="34" applyNumberFormat="1" applyFont="1" applyAlignment="1">
      <alignment horizontal="right" vertical="center" readingOrder="2"/>
    </xf>
    <xf numFmtId="2" fontId="10" fillId="0" borderId="0" xfId="34" applyNumberFormat="1" applyFont="1" applyAlignment="1">
      <alignment vertical="center"/>
    </xf>
    <xf numFmtId="167" fontId="5" fillId="0" borderId="0" xfId="34" applyNumberFormat="1" applyFont="1" applyAlignment="1">
      <alignment horizontal="right" vertical="center" readingOrder="2"/>
    </xf>
    <xf numFmtId="167" fontId="10" fillId="0" borderId="0" xfId="34" applyNumberFormat="1" applyFont="1" applyAlignment="1" applyProtection="1">
      <alignment horizontal="left" vertical="center"/>
    </xf>
    <xf numFmtId="167" fontId="12" fillId="0" borderId="0" xfId="34" applyNumberFormat="1" applyFont="1" applyAlignment="1" applyProtection="1">
      <alignment horizontal="left" vertical="center"/>
    </xf>
    <xf numFmtId="167" fontId="11" fillId="0" borderId="0" xfId="34" applyNumberFormat="1" applyFont="1" applyAlignment="1">
      <alignment horizontal="right" vertical="center" readingOrder="2"/>
    </xf>
    <xf numFmtId="167" fontId="10" fillId="0" borderId="0" xfId="37" applyNumberFormat="1" applyFont="1" applyFill="1" applyAlignment="1">
      <alignment vertical="center"/>
    </xf>
    <xf numFmtId="167" fontId="5" fillId="0" borderId="0" xfId="37" applyNumberFormat="1" applyFont="1" applyFill="1" applyAlignment="1">
      <alignment vertical="center"/>
    </xf>
    <xf numFmtId="167" fontId="5" fillId="0" borderId="0" xfId="37" applyNumberFormat="1" applyFont="1" applyFill="1" applyAlignment="1">
      <alignment vertical="center" readingOrder="2"/>
    </xf>
    <xf numFmtId="167" fontId="7" fillId="0" borderId="0" xfId="37" quotePrefix="1" applyNumberFormat="1" applyFont="1" applyFill="1" applyAlignment="1" applyProtection="1">
      <alignment horizontal="left" vertical="center"/>
    </xf>
    <xf numFmtId="167" fontId="5" fillId="0" borderId="0" xfId="37" quotePrefix="1" applyNumberFormat="1" applyFont="1" applyFill="1" applyAlignment="1" applyProtection="1">
      <alignment horizontal="right" vertical="center"/>
    </xf>
    <xf numFmtId="167" fontId="7" fillId="0" borderId="0" xfId="37" applyNumberFormat="1" applyFont="1" applyFill="1" applyAlignment="1" applyProtection="1">
      <alignment horizontal="left" vertical="center"/>
    </xf>
    <xf numFmtId="167" fontId="4" fillId="0" borderId="0" xfId="37" applyNumberFormat="1" applyFont="1" applyFill="1" applyAlignment="1">
      <alignment horizontal="right" vertical="center" readingOrder="2"/>
    </xf>
    <xf numFmtId="167" fontId="11" fillId="0" borderId="0" xfId="37" applyNumberFormat="1" applyFont="1" applyFill="1" applyAlignment="1">
      <alignment horizontal="right" vertical="center" readingOrder="2"/>
    </xf>
    <xf numFmtId="167" fontId="11" fillId="0" borderId="0" xfId="37" applyNumberFormat="1" applyFont="1" applyFill="1" applyAlignment="1">
      <alignment vertical="center"/>
    </xf>
    <xf numFmtId="167" fontId="12" fillId="0" borderId="0" xfId="37" applyNumberFormat="1" applyFont="1" applyFill="1" applyAlignment="1">
      <alignment vertical="center"/>
    </xf>
    <xf numFmtId="0" fontId="11" fillId="0" borderId="0" xfId="10" quotePrefix="1" applyFont="1" applyFill="1" applyAlignment="1">
      <alignment horizontal="right" vertical="center" readingOrder="2"/>
    </xf>
    <xf numFmtId="167" fontId="11" fillId="0" borderId="0" xfId="10" quotePrefix="1" applyNumberFormat="1" applyFont="1" applyFill="1" applyAlignment="1">
      <alignment horizontal="left" vertical="center"/>
    </xf>
    <xf numFmtId="167" fontId="5" fillId="0" borderId="0" xfId="1" applyNumberFormat="1" applyFont="1" applyFill="1" applyAlignment="1">
      <alignment horizontal="right" vertical="center" readingOrder="2"/>
    </xf>
    <xf numFmtId="167" fontId="5" fillId="0" borderId="0" xfId="37" applyNumberFormat="1" applyFont="1" applyFill="1" applyAlignment="1" applyProtection="1">
      <alignment vertical="center"/>
    </xf>
    <xf numFmtId="167" fontId="10" fillId="0" borderId="0" xfId="37" applyNumberFormat="1" applyFont="1" applyFill="1" applyAlignment="1" applyProtection="1">
      <alignment vertical="center"/>
    </xf>
    <xf numFmtId="167" fontId="4" fillId="0" borderId="0" xfId="38" applyNumberFormat="1" applyFont="1" applyFill="1" applyAlignment="1" applyProtection="1">
      <alignment horizontal="left" vertical="center"/>
    </xf>
    <xf numFmtId="167" fontId="5" fillId="0" borderId="0" xfId="38" applyNumberFormat="1" applyFont="1" applyAlignment="1">
      <alignment horizontal="right" vertical="center"/>
    </xf>
    <xf numFmtId="167" fontId="5" fillId="0" borderId="0" xfId="38" applyNumberFormat="1" applyFont="1" applyAlignment="1">
      <alignment vertical="center"/>
    </xf>
    <xf numFmtId="167" fontId="5" fillId="0" borderId="0" xfId="38" applyNumberFormat="1" applyFont="1" applyAlignment="1">
      <alignment horizontal="right" vertical="center" readingOrder="2"/>
    </xf>
    <xf numFmtId="167" fontId="7" fillId="0" borderId="0" xfId="38" quotePrefix="1" applyNumberFormat="1" applyFont="1" applyFill="1" applyAlignment="1" applyProtection="1">
      <alignment horizontal="left" vertical="center"/>
    </xf>
    <xf numFmtId="167" fontId="7" fillId="0" borderId="0" xfId="38" quotePrefix="1" applyNumberFormat="1" applyFont="1" applyAlignment="1">
      <alignment horizontal="right" vertical="center" readingOrder="2"/>
    </xf>
    <xf numFmtId="167" fontId="7" fillId="0" borderId="0" xfId="38" applyNumberFormat="1" applyFont="1" applyAlignment="1">
      <alignment vertical="center"/>
    </xf>
    <xf numFmtId="167" fontId="11" fillId="0" borderId="0" xfId="38" applyNumberFormat="1" applyFont="1" applyAlignment="1">
      <alignment vertical="center"/>
    </xf>
    <xf numFmtId="167" fontId="11" fillId="0" borderId="0" xfId="38" applyNumberFormat="1" applyFont="1" applyAlignment="1">
      <alignment horizontal="right" vertical="center"/>
    </xf>
    <xf numFmtId="167" fontId="11" fillId="0" borderId="0" xfId="38" applyNumberFormat="1" applyFont="1" applyFill="1" applyAlignment="1">
      <alignment horizontal="right" vertical="center"/>
    </xf>
    <xf numFmtId="167" fontId="11" fillId="0" borderId="0" xfId="38" applyNumberFormat="1" applyFont="1" applyAlignment="1">
      <alignment horizontal="right" vertical="center" readingOrder="2"/>
    </xf>
    <xf numFmtId="167" fontId="12" fillId="0" borderId="0" xfId="38" applyNumberFormat="1" applyFont="1" applyAlignment="1">
      <alignment vertical="center"/>
    </xf>
    <xf numFmtId="167" fontId="5" fillId="0" borderId="0" xfId="38" applyNumberFormat="1" applyFont="1" applyAlignment="1" applyProtection="1">
      <alignment horizontal="left" vertical="center"/>
    </xf>
    <xf numFmtId="0" fontId="13" fillId="0" borderId="0" xfId="10" applyFont="1" applyAlignment="1">
      <alignment vertical="center"/>
    </xf>
    <xf numFmtId="167" fontId="5" fillId="0" borderId="0" xfId="39" applyNumberFormat="1" applyFont="1" applyAlignment="1">
      <alignment vertical="center"/>
    </xf>
    <xf numFmtId="0" fontId="4" fillId="0" borderId="0" xfId="38" applyNumberFormat="1" applyFont="1" applyFill="1" applyAlignment="1" applyProtection="1">
      <alignment horizontal="left" vertical="center"/>
    </xf>
    <xf numFmtId="0" fontId="5" fillId="0" borderId="0" xfId="39" applyNumberFormat="1" applyFont="1" applyFill="1" applyAlignment="1">
      <alignment horizontal="right" vertical="center"/>
    </xf>
    <xf numFmtId="0" fontId="5" fillId="0" borderId="0" xfId="39" applyNumberFormat="1" applyFont="1" applyFill="1" applyAlignment="1">
      <alignment vertical="center"/>
    </xf>
    <xf numFmtId="0" fontId="5" fillId="0" borderId="0" xfId="39" applyNumberFormat="1" applyFont="1" applyFill="1" applyAlignment="1">
      <alignment vertical="center" readingOrder="2"/>
    </xf>
    <xf numFmtId="0" fontId="7" fillId="0" borderId="0" xfId="39" quotePrefix="1" applyNumberFormat="1" applyFont="1" applyFill="1" applyAlignment="1" applyProtection="1">
      <alignment horizontal="left" vertical="center"/>
    </xf>
    <xf numFmtId="0" fontId="7" fillId="0" borderId="0" xfId="39" quotePrefix="1" applyNumberFormat="1" applyFont="1" applyFill="1" applyAlignment="1">
      <alignment horizontal="right" vertical="center" readingOrder="2"/>
    </xf>
    <xf numFmtId="0" fontId="7" fillId="0" borderId="0" xfId="39" applyNumberFormat="1" applyFont="1" applyFill="1" applyAlignment="1" applyProtection="1">
      <alignment horizontal="left" vertical="center"/>
    </xf>
    <xf numFmtId="0" fontId="4" fillId="0" borderId="0" xfId="39" applyNumberFormat="1" applyFont="1" applyFill="1" applyAlignment="1">
      <alignment horizontal="right" vertical="center" readingOrder="2"/>
    </xf>
    <xf numFmtId="0" fontId="5" fillId="0" borderId="0" xfId="39" applyNumberFormat="1" applyFont="1" applyFill="1" applyAlignment="1">
      <alignment horizontal="right" vertical="center" readingOrder="2"/>
    </xf>
    <xf numFmtId="0" fontId="12" fillId="0" borderId="0" xfId="39" applyNumberFormat="1" applyFont="1" applyFill="1" applyAlignment="1">
      <alignment vertical="center"/>
    </xf>
    <xf numFmtId="0" fontId="11" fillId="0" borderId="0" xfId="39" applyNumberFormat="1" applyFont="1" applyFill="1" applyAlignment="1">
      <alignment vertical="center"/>
    </xf>
    <xf numFmtId="0" fontId="10" fillId="0" borderId="0" xfId="39" applyNumberFormat="1" applyFont="1" applyFill="1" applyAlignment="1" applyProtection="1">
      <alignment horizontal="right" vertical="center"/>
    </xf>
    <xf numFmtId="168" fontId="10" fillId="0" borderId="0" xfId="10" applyNumberFormat="1" applyFont="1" applyFill="1" applyBorder="1" applyAlignment="1">
      <alignment horizontal="right" vertical="center"/>
    </xf>
    <xf numFmtId="168" fontId="10" fillId="0" borderId="0" xfId="10" applyNumberFormat="1" applyFont="1" applyFill="1" applyBorder="1" applyAlignment="1">
      <alignment vertical="center"/>
    </xf>
    <xf numFmtId="167" fontId="4" fillId="0" borderId="0" xfId="38" applyNumberFormat="1" applyFont="1" applyAlignment="1" applyProtection="1">
      <alignment horizontal="left" vertical="center"/>
    </xf>
    <xf numFmtId="167" fontId="5" fillId="0" borderId="0" xfId="39" applyNumberFormat="1" applyFont="1" applyFill="1" applyAlignment="1">
      <alignment vertical="center"/>
    </xf>
    <xf numFmtId="167" fontId="5" fillId="0" borderId="0" xfId="39" applyNumberFormat="1" applyFont="1" applyAlignment="1">
      <alignment vertical="center" readingOrder="2"/>
    </xf>
    <xf numFmtId="167" fontId="7" fillId="0" borderId="0" xfId="39" quotePrefix="1" applyNumberFormat="1" applyFont="1" applyAlignment="1" applyProtection="1">
      <alignment horizontal="left" vertical="center"/>
    </xf>
    <xf numFmtId="167" fontId="7" fillId="0" borderId="0" xfId="39" quotePrefix="1" applyNumberFormat="1" applyFont="1" applyAlignment="1">
      <alignment horizontal="right" vertical="center" readingOrder="2"/>
    </xf>
    <xf numFmtId="167" fontId="7" fillId="0" borderId="0" xfId="39" applyNumberFormat="1" applyFont="1" applyAlignment="1" applyProtection="1">
      <alignment horizontal="left" vertical="center"/>
    </xf>
    <xf numFmtId="167" fontId="5" fillId="0" borderId="0" xfId="39" quotePrefix="1" applyNumberFormat="1" applyFont="1" applyAlignment="1" applyProtection="1">
      <alignment horizontal="right" vertical="center"/>
    </xf>
    <xf numFmtId="167" fontId="5" fillId="0" borderId="0" xfId="39" applyNumberFormat="1" applyFont="1" applyAlignment="1">
      <alignment horizontal="right" vertical="center" readingOrder="2"/>
    </xf>
    <xf numFmtId="167" fontId="5" fillId="0" borderId="0" xfId="39" applyNumberFormat="1" applyFont="1" applyFill="1" applyAlignment="1">
      <alignment horizontal="right" vertical="center"/>
    </xf>
    <xf numFmtId="0" fontId="10" fillId="0" borderId="0" xfId="39" applyNumberFormat="1" applyFont="1" applyAlignment="1">
      <alignment horizontal="right" vertical="center"/>
    </xf>
    <xf numFmtId="1" fontId="10" fillId="0" borderId="0" xfId="39" applyNumberFormat="1" applyFont="1" applyAlignment="1">
      <alignment horizontal="right" vertical="center"/>
    </xf>
    <xf numFmtId="167" fontId="11" fillId="0" borderId="0" xfId="39" applyNumberFormat="1" applyFont="1" applyFill="1" applyAlignment="1">
      <alignment vertical="center"/>
    </xf>
    <xf numFmtId="0" fontId="10" fillId="0" borderId="0" xfId="39" applyNumberFormat="1" applyFont="1" applyAlignment="1" applyProtection="1">
      <alignment horizontal="right" vertical="center"/>
    </xf>
    <xf numFmtId="1" fontId="10" fillId="0" borderId="0" xfId="39" applyNumberFormat="1" applyFont="1" applyAlignment="1" applyProtection="1">
      <alignment horizontal="right" vertical="center"/>
    </xf>
    <xf numFmtId="0" fontId="10" fillId="0" borderId="0" xfId="6" quotePrefix="1" applyNumberFormat="1" applyFont="1" applyAlignment="1">
      <alignment horizontal="left" vertical="center"/>
    </xf>
    <xf numFmtId="167" fontId="4" fillId="0" borderId="0" xfId="40" quotePrefix="1" applyNumberFormat="1" applyFont="1" applyAlignment="1" applyProtection="1">
      <alignment horizontal="left" vertical="center"/>
    </xf>
    <xf numFmtId="167" fontId="5" fillId="0" borderId="0" xfId="40" applyNumberFormat="1" applyFont="1" applyAlignment="1">
      <alignment horizontal="right" vertical="center"/>
    </xf>
    <xf numFmtId="167" fontId="5" fillId="0" borderId="0" xfId="40" applyNumberFormat="1" applyFont="1" applyAlignment="1">
      <alignment vertical="center"/>
    </xf>
    <xf numFmtId="167" fontId="5" fillId="0" borderId="0" xfId="40" applyNumberFormat="1" applyFont="1" applyAlignment="1">
      <alignment vertical="center" readingOrder="2"/>
    </xf>
    <xf numFmtId="167" fontId="7" fillId="0" borderId="0" xfId="40" quotePrefix="1" applyNumberFormat="1" applyFont="1" applyFill="1" applyAlignment="1" applyProtection="1">
      <alignment horizontal="left" vertical="center"/>
    </xf>
    <xf numFmtId="167" fontId="7" fillId="0" borderId="0" xfId="40" quotePrefix="1" applyNumberFormat="1" applyFont="1" applyAlignment="1">
      <alignment horizontal="right" vertical="center" readingOrder="2"/>
    </xf>
    <xf numFmtId="167" fontId="4" fillId="0" borderId="0" xfId="40" quotePrefix="1" applyNumberFormat="1" applyFont="1" applyAlignment="1">
      <alignment horizontal="right" vertical="center" readingOrder="2"/>
    </xf>
    <xf numFmtId="167" fontId="7" fillId="0" borderId="0" xfId="40" quotePrefix="1" applyNumberFormat="1" applyFont="1" applyAlignment="1" applyProtection="1">
      <alignment horizontal="left" vertical="center"/>
    </xf>
    <xf numFmtId="167" fontId="7" fillId="0" borderId="0" xfId="40" applyNumberFormat="1" applyFont="1" applyAlignment="1">
      <alignment vertical="center"/>
    </xf>
    <xf numFmtId="167" fontId="5" fillId="0" borderId="0" xfId="40" applyNumberFormat="1" applyFont="1" applyFill="1" applyAlignment="1">
      <alignment horizontal="right" vertical="center"/>
    </xf>
    <xf numFmtId="167" fontId="5" fillId="0" borderId="0" xfId="40" applyNumberFormat="1" applyFont="1" applyAlignment="1">
      <alignment horizontal="right" vertical="center" readingOrder="2"/>
    </xf>
    <xf numFmtId="0" fontId="11" fillId="0" borderId="0" xfId="10" applyFont="1" applyAlignment="1">
      <alignment vertical="center" readingOrder="2"/>
    </xf>
    <xf numFmtId="167" fontId="10" fillId="0" borderId="0" xfId="40" applyNumberFormat="1" applyFont="1" applyAlignment="1">
      <alignment vertical="center"/>
    </xf>
    <xf numFmtId="167" fontId="11" fillId="0" borderId="0" xfId="32" applyNumberFormat="1" applyFont="1" applyAlignment="1">
      <alignment horizontal="right" vertical="center"/>
    </xf>
    <xf numFmtId="167" fontId="13" fillId="0" borderId="0" xfId="40" applyNumberFormat="1" applyFont="1" applyAlignment="1">
      <alignment vertical="center"/>
    </xf>
    <xf numFmtId="1" fontId="5" fillId="0" borderId="0" xfId="36" applyNumberFormat="1" applyFont="1" applyAlignment="1">
      <alignment vertical="center"/>
    </xf>
    <xf numFmtId="1" fontId="5" fillId="0" borderId="0" xfId="36" applyNumberFormat="1" applyFont="1" applyAlignment="1">
      <alignment horizontal="right" vertical="center"/>
    </xf>
    <xf numFmtId="167" fontId="5" fillId="0" borderId="0" xfId="36" applyNumberFormat="1" applyFont="1" applyAlignment="1">
      <alignment vertical="center"/>
    </xf>
    <xf numFmtId="167" fontId="5" fillId="0" borderId="0" xfId="36" applyNumberFormat="1" applyFont="1" applyAlignment="1">
      <alignment vertical="center" readingOrder="2"/>
    </xf>
    <xf numFmtId="167" fontId="7" fillId="0" borderId="0" xfId="36" quotePrefix="1" applyNumberFormat="1" applyFont="1" applyAlignment="1" applyProtection="1">
      <alignment horizontal="left" vertical="center"/>
    </xf>
    <xf numFmtId="167" fontId="5" fillId="0" borderId="0" xfId="36" applyNumberFormat="1" applyFont="1" applyAlignment="1">
      <alignment horizontal="right" vertical="center" readingOrder="2"/>
    </xf>
    <xf numFmtId="167" fontId="12" fillId="0" borderId="0" xfId="36" applyNumberFormat="1" applyFont="1" applyAlignment="1">
      <alignment vertical="center"/>
    </xf>
    <xf numFmtId="1" fontId="10" fillId="0" borderId="0" xfId="36" applyNumberFormat="1" applyFont="1" applyAlignment="1">
      <alignment horizontal="right" vertical="center"/>
    </xf>
    <xf numFmtId="1" fontId="10" fillId="0" borderId="0" xfId="36" applyNumberFormat="1" applyFont="1" applyAlignment="1" applyProtection="1">
      <alignment horizontal="right" vertical="center"/>
    </xf>
    <xf numFmtId="167" fontId="11" fillId="0" borderId="0" xfId="36" applyNumberFormat="1" applyFont="1" applyAlignment="1">
      <alignment vertical="center"/>
    </xf>
    <xf numFmtId="1" fontId="12" fillId="0" borderId="0" xfId="36" applyNumberFormat="1" applyFont="1" applyAlignment="1" applyProtection="1">
      <alignment horizontal="right" vertical="center"/>
    </xf>
    <xf numFmtId="167" fontId="11" fillId="0" borderId="0" xfId="36" applyNumberFormat="1" applyFont="1" applyAlignment="1">
      <alignment horizontal="right" vertical="center" readingOrder="2"/>
    </xf>
    <xf numFmtId="167" fontId="11" fillId="0" borderId="0" xfId="16" applyNumberFormat="1" applyFont="1" applyBorder="1" applyAlignment="1" applyProtection="1">
      <alignment horizontal="left" vertical="center"/>
    </xf>
    <xf numFmtId="1" fontId="5" fillId="0" borderId="0" xfId="10" applyNumberFormat="1" applyFont="1" applyBorder="1" applyAlignment="1">
      <alignment vertical="center"/>
    </xf>
    <xf numFmtId="1" fontId="10" fillId="0" borderId="0" xfId="36" applyNumberFormat="1" applyFont="1" applyBorder="1" applyAlignment="1" applyProtection="1">
      <alignment horizontal="right" vertical="center"/>
    </xf>
    <xf numFmtId="1" fontId="11" fillId="0" borderId="0" xfId="36" applyNumberFormat="1" applyFont="1" applyBorder="1" applyAlignment="1">
      <alignment vertical="center"/>
    </xf>
    <xf numFmtId="167" fontId="5" fillId="0" borderId="0" xfId="36" applyNumberFormat="1" applyFont="1" applyBorder="1" applyAlignment="1" applyProtection="1">
      <alignment vertical="center"/>
    </xf>
    <xf numFmtId="167" fontId="5" fillId="0" borderId="0" xfId="41" applyNumberFormat="1" applyFont="1" applyAlignment="1">
      <alignment vertical="center"/>
    </xf>
    <xf numFmtId="1" fontId="10" fillId="0" borderId="0" xfId="10" applyNumberFormat="1" applyFont="1" applyAlignment="1">
      <alignment vertical="center"/>
    </xf>
    <xf numFmtId="167" fontId="5" fillId="0" borderId="0" xfId="36" applyNumberFormat="1" applyFont="1" applyFill="1" applyAlignment="1">
      <alignment vertical="center"/>
    </xf>
    <xf numFmtId="167" fontId="5" fillId="0" borderId="0" xfId="36" applyNumberFormat="1" applyFont="1" applyBorder="1" applyAlignment="1">
      <alignment vertical="center" readingOrder="2"/>
    </xf>
    <xf numFmtId="167" fontId="5" fillId="0" borderId="0" xfId="36" applyNumberFormat="1" applyFont="1" applyBorder="1" applyAlignment="1">
      <alignment horizontal="right" vertical="center" readingOrder="2"/>
    </xf>
    <xf numFmtId="1" fontId="10" fillId="0" borderId="0" xfId="36" applyNumberFormat="1" applyFont="1" applyAlignment="1">
      <alignment vertical="center"/>
    </xf>
    <xf numFmtId="167" fontId="40" fillId="0" borderId="0" xfId="40" applyNumberFormat="1" applyFont="1" applyFill="1" applyBorder="1" applyAlignment="1" applyProtection="1">
      <alignment horizontal="left" vertical="center"/>
    </xf>
    <xf numFmtId="1" fontId="10" fillId="0" borderId="0" xfId="36" applyNumberFormat="1" applyFont="1" applyFill="1" applyBorder="1" applyAlignment="1" applyProtection="1">
      <alignment horizontal="right" vertical="center"/>
    </xf>
    <xf numFmtId="1" fontId="12" fillId="0" borderId="0" xfId="36" applyNumberFormat="1" applyFont="1" applyFill="1" applyBorder="1" applyAlignment="1" applyProtection="1">
      <alignment horizontal="right" vertical="center"/>
    </xf>
    <xf numFmtId="167" fontId="11" fillId="0" borderId="0" xfId="36" applyNumberFormat="1" applyFont="1" applyFill="1" applyBorder="1" applyAlignment="1">
      <alignment horizontal="right" vertical="center" readingOrder="2"/>
    </xf>
    <xf numFmtId="1" fontId="5" fillId="0" borderId="0" xfId="36" applyNumberFormat="1" applyFont="1" applyFill="1" applyAlignment="1">
      <alignment vertical="center"/>
    </xf>
    <xf numFmtId="167" fontId="4" fillId="0" borderId="0" xfId="40" quotePrefix="1" applyNumberFormat="1" applyFont="1" applyFill="1" applyAlignment="1" applyProtection="1">
      <alignment horizontal="left" vertical="center"/>
    </xf>
    <xf numFmtId="1" fontId="5" fillId="0" borderId="0" xfId="41" applyNumberFormat="1" applyFont="1" applyFill="1" applyAlignment="1">
      <alignment vertical="center"/>
    </xf>
    <xf numFmtId="167" fontId="5" fillId="0" borderId="0" xfId="41" applyNumberFormat="1" applyFont="1" applyFill="1" applyAlignment="1">
      <alignment vertical="center"/>
    </xf>
    <xf numFmtId="167" fontId="5" fillId="0" borderId="0" xfId="41" applyNumberFormat="1" applyFont="1" applyFill="1" applyAlignment="1">
      <alignment vertical="center" readingOrder="2"/>
    </xf>
    <xf numFmtId="1" fontId="5" fillId="0" borderId="0" xfId="41" quotePrefix="1" applyNumberFormat="1" applyFont="1" applyFill="1" applyAlignment="1" applyProtection="1">
      <alignment horizontal="right" vertical="center"/>
    </xf>
    <xf numFmtId="167" fontId="8" fillId="0" borderId="0" xfId="41" applyNumberFormat="1" applyFont="1" applyFill="1" applyAlignment="1">
      <alignment vertical="center"/>
    </xf>
    <xf numFmtId="1" fontId="8" fillId="0" borderId="0" xfId="41" applyNumberFormat="1" applyFont="1" applyFill="1" applyAlignment="1">
      <alignment vertical="center"/>
    </xf>
    <xf numFmtId="167" fontId="5" fillId="0" borderId="0" xfId="41" applyNumberFormat="1" applyFont="1" applyFill="1" applyAlignment="1">
      <alignment horizontal="right" vertical="center" readingOrder="2"/>
    </xf>
    <xf numFmtId="1" fontId="10" fillId="0" borderId="0" xfId="42" applyNumberFormat="1" applyFont="1" applyFill="1" applyAlignment="1">
      <alignment vertical="center"/>
    </xf>
    <xf numFmtId="1" fontId="10" fillId="0" borderId="0" xfId="41" applyNumberFormat="1" applyFont="1" applyFill="1" applyAlignment="1" applyProtection="1">
      <alignment horizontal="right" vertical="center"/>
    </xf>
    <xf numFmtId="1" fontId="10" fillId="0" borderId="0" xfId="10" applyNumberFormat="1" applyFont="1" applyFill="1" applyAlignment="1">
      <alignment horizontal="right" vertical="center"/>
    </xf>
    <xf numFmtId="167" fontId="11" fillId="0" borderId="0" xfId="41" applyNumberFormat="1" applyFont="1" applyFill="1" applyAlignment="1">
      <alignment vertical="center"/>
    </xf>
    <xf numFmtId="1" fontId="12" fillId="0" borderId="0" xfId="41" applyNumberFormat="1" applyFont="1" applyFill="1" applyAlignment="1" applyProtection="1">
      <alignment horizontal="right" vertical="center"/>
    </xf>
    <xf numFmtId="1" fontId="11" fillId="0" borderId="0" xfId="41" applyNumberFormat="1" applyFont="1" applyFill="1" applyAlignment="1">
      <alignment vertical="center"/>
    </xf>
    <xf numFmtId="167" fontId="11" fillId="0" borderId="0" xfId="41" applyNumberFormat="1" applyFont="1" applyFill="1" applyAlignment="1">
      <alignment horizontal="right" vertical="center" readingOrder="2"/>
    </xf>
    <xf numFmtId="167" fontId="12" fillId="0" borderId="0" xfId="41" applyNumberFormat="1" applyFont="1" applyFill="1" applyAlignment="1">
      <alignment vertical="center"/>
    </xf>
    <xf numFmtId="1" fontId="5" fillId="0" borderId="0" xfId="41" applyNumberFormat="1" applyFont="1" applyFill="1" applyAlignment="1">
      <alignment horizontal="right" vertical="center"/>
    </xf>
    <xf numFmtId="167" fontId="5" fillId="0" borderId="0" xfId="41" applyNumberFormat="1" applyFont="1" applyFill="1" applyAlignment="1">
      <alignment horizontal="right" vertical="center"/>
    </xf>
    <xf numFmtId="1" fontId="5" fillId="0" borderId="0" xfId="41" applyNumberFormat="1" applyFont="1" applyAlignment="1">
      <alignment vertical="center"/>
    </xf>
    <xf numFmtId="167" fontId="5" fillId="0" borderId="0" xfId="41" applyNumberFormat="1" applyFont="1" applyAlignment="1">
      <alignment vertical="center" readingOrder="2"/>
    </xf>
    <xf numFmtId="0" fontId="4" fillId="0" borderId="0" xfId="10" applyFont="1" applyAlignment="1">
      <alignment vertical="center" readingOrder="2"/>
    </xf>
    <xf numFmtId="167" fontId="10" fillId="0" borderId="0" xfId="42" applyNumberFormat="1" applyFont="1" applyAlignment="1">
      <alignment vertical="center"/>
    </xf>
    <xf numFmtId="1" fontId="10" fillId="0" borderId="0" xfId="42" applyNumberFormat="1" applyFont="1" applyAlignment="1">
      <alignment vertical="center"/>
    </xf>
    <xf numFmtId="167" fontId="10" fillId="0" borderId="0" xfId="41" applyNumberFormat="1" applyFont="1" applyAlignment="1" applyProtection="1">
      <alignment horizontal="right" vertical="center"/>
    </xf>
    <xf numFmtId="1" fontId="10" fillId="0" borderId="0" xfId="41" applyNumberFormat="1" applyFont="1" applyAlignment="1" applyProtection="1">
      <alignment horizontal="right" vertical="center"/>
    </xf>
    <xf numFmtId="1" fontId="10" fillId="0" borderId="0" xfId="10" applyNumberFormat="1" applyFont="1" applyAlignment="1">
      <alignment horizontal="right" vertical="center"/>
    </xf>
    <xf numFmtId="1" fontId="5" fillId="0" borderId="0" xfId="44" applyNumberFormat="1" applyFont="1" applyBorder="1" applyAlignment="1">
      <alignment vertical="center"/>
    </xf>
    <xf numFmtId="1" fontId="21" fillId="0" borderId="0" xfId="36" applyNumberFormat="1" applyFont="1" applyAlignment="1">
      <alignment horizontal="center" vertical="center"/>
    </xf>
    <xf numFmtId="0" fontId="12" fillId="0" borderId="0" xfId="10" applyFont="1" applyAlignment="1">
      <alignment vertical="center"/>
    </xf>
    <xf numFmtId="0" fontId="5" fillId="0" borderId="0" xfId="10" applyFont="1" applyAlignment="1">
      <alignment wrapText="1"/>
    </xf>
    <xf numFmtId="3" fontId="5" fillId="0" borderId="0" xfId="10" applyNumberFormat="1" applyFont="1" applyAlignment="1">
      <alignment vertical="center"/>
    </xf>
    <xf numFmtId="171" fontId="5" fillId="0" borderId="0" xfId="10" applyNumberFormat="1" applyFont="1" applyAlignment="1">
      <alignment vertical="center"/>
    </xf>
    <xf numFmtId="167" fontId="5" fillId="0" borderId="0" xfId="42" applyNumberFormat="1" applyFont="1" applyFill="1" applyAlignment="1">
      <alignment vertical="center"/>
    </xf>
    <xf numFmtId="167" fontId="5" fillId="0" borderId="0" xfId="42" applyNumberFormat="1" applyFont="1" applyFill="1" applyAlignment="1">
      <alignment vertical="center" readingOrder="2"/>
    </xf>
    <xf numFmtId="167" fontId="4" fillId="0" borderId="0" xfId="42" applyNumberFormat="1" applyFont="1" applyFill="1" applyAlignment="1">
      <alignment vertical="center" readingOrder="2"/>
    </xf>
    <xf numFmtId="167" fontId="10" fillId="0" borderId="0" xfId="42" applyNumberFormat="1" applyFont="1" applyFill="1" applyAlignment="1">
      <alignment vertical="center"/>
    </xf>
    <xf numFmtId="167" fontId="10" fillId="0" borderId="0" xfId="42" applyNumberFormat="1" applyFont="1" applyFill="1" applyAlignment="1" applyProtection="1">
      <alignment horizontal="right" vertical="center"/>
    </xf>
    <xf numFmtId="167" fontId="11" fillId="0" borderId="0" xfId="42" applyNumberFormat="1" applyFont="1" applyFill="1" applyAlignment="1">
      <alignment vertical="center"/>
    </xf>
    <xf numFmtId="167" fontId="5" fillId="0" borderId="0" xfId="42" applyNumberFormat="1" applyFont="1" applyFill="1" applyAlignment="1" applyProtection="1">
      <alignment horizontal="right" vertical="center"/>
    </xf>
    <xf numFmtId="167" fontId="12" fillId="0" borderId="0" xfId="42" applyNumberFormat="1" applyFont="1" applyFill="1" applyAlignment="1">
      <alignment vertical="center"/>
    </xf>
    <xf numFmtId="167" fontId="5" fillId="0" borderId="0" xfId="42" applyNumberFormat="1" applyFont="1" applyFill="1" applyAlignment="1" applyProtection="1">
      <alignment vertical="center"/>
    </xf>
    <xf numFmtId="167" fontId="4" fillId="0" borderId="0" xfId="40" applyNumberFormat="1" applyFont="1" applyAlignment="1" applyProtection="1">
      <alignment horizontal="left" vertical="center"/>
    </xf>
    <xf numFmtId="167" fontId="5" fillId="0" borderId="0" xfId="42" applyNumberFormat="1" applyFont="1" applyAlignment="1">
      <alignment vertical="center"/>
    </xf>
    <xf numFmtId="1" fontId="5" fillId="0" borderId="0" xfId="42" applyNumberFormat="1" applyFont="1" applyAlignment="1">
      <alignment vertical="center"/>
    </xf>
    <xf numFmtId="167" fontId="5" fillId="0" borderId="0" xfId="42" applyNumberFormat="1" applyFont="1" applyAlignment="1">
      <alignment vertical="center" readingOrder="2"/>
    </xf>
    <xf numFmtId="167" fontId="5" fillId="0" borderId="0" xfId="42" quotePrefix="1" applyNumberFormat="1" applyFont="1" applyAlignment="1" applyProtection="1">
      <alignment horizontal="right" vertical="center"/>
    </xf>
    <xf numFmtId="167" fontId="4" fillId="0" borderId="0" xfId="42" applyNumberFormat="1" applyFont="1" applyAlignment="1">
      <alignment vertical="center" readingOrder="2"/>
    </xf>
    <xf numFmtId="167" fontId="7" fillId="0" borderId="0" xfId="42" quotePrefix="1" applyNumberFormat="1" applyFont="1" applyAlignment="1" applyProtection="1">
      <alignment horizontal="left" vertical="center"/>
    </xf>
    <xf numFmtId="167" fontId="10" fillId="0" borderId="0" xfId="42" applyNumberFormat="1" applyFont="1" applyAlignment="1" applyProtection="1">
      <alignment horizontal="right" vertical="center"/>
    </xf>
    <xf numFmtId="1" fontId="10" fillId="0" borderId="0" xfId="42" applyNumberFormat="1" applyFont="1" applyAlignment="1" applyProtection="1">
      <alignment horizontal="right" vertical="center"/>
    </xf>
    <xf numFmtId="167" fontId="11" fillId="0" borderId="0" xfId="42" applyNumberFormat="1" applyFont="1" applyAlignment="1">
      <alignment vertical="center"/>
    </xf>
    <xf numFmtId="167" fontId="5" fillId="0" borderId="0" xfId="42" applyNumberFormat="1" applyFont="1" applyAlignment="1" applyProtection="1">
      <alignment horizontal="right" vertical="center"/>
    </xf>
    <xf numFmtId="1" fontId="5" fillId="0" borderId="0" xfId="42" applyNumberFormat="1" applyFont="1" applyAlignment="1" applyProtection="1">
      <alignment horizontal="right" vertical="center"/>
    </xf>
    <xf numFmtId="1" fontId="5" fillId="0" borderId="0" xfId="42" applyNumberFormat="1" applyFont="1" applyFill="1" applyAlignment="1">
      <alignment vertical="center"/>
    </xf>
    <xf numFmtId="0" fontId="4" fillId="0" borderId="0" xfId="40" quotePrefix="1" applyNumberFormat="1" applyFont="1" applyFill="1" applyBorder="1" applyAlignment="1" applyProtection="1">
      <alignment horizontal="left" vertical="center"/>
    </xf>
    <xf numFmtId="0" fontId="5" fillId="0" borderId="0" xfId="45" applyNumberFormat="1" applyFont="1" applyFill="1" applyBorder="1" applyAlignment="1">
      <alignment horizontal="right" vertical="center"/>
    </xf>
    <xf numFmtId="0" fontId="5" fillId="0" borderId="0" xfId="45" quotePrefix="1" applyNumberFormat="1" applyFont="1" applyFill="1" applyBorder="1" applyAlignment="1">
      <alignment horizontal="right" vertical="center"/>
    </xf>
    <xf numFmtId="0" fontId="5" fillId="0" borderId="0" xfId="45" applyNumberFormat="1" applyFont="1" applyFill="1" applyBorder="1" applyAlignment="1">
      <alignment vertical="center"/>
    </xf>
    <xf numFmtId="0" fontId="5" fillId="0" borderId="0" xfId="45" applyNumberFormat="1" applyFont="1" applyFill="1" applyBorder="1" applyAlignment="1">
      <alignment horizontal="right" vertical="center" readingOrder="2"/>
    </xf>
    <xf numFmtId="0" fontId="5" fillId="0" borderId="0" xfId="45" applyNumberFormat="1" applyFont="1" applyFill="1" applyBorder="1" applyAlignment="1" applyProtection="1">
      <alignment horizontal="right" vertical="center"/>
    </xf>
    <xf numFmtId="0" fontId="4" fillId="0" borderId="0" xfId="45" quotePrefix="1" applyNumberFormat="1" applyFont="1" applyFill="1" applyBorder="1" applyAlignment="1">
      <alignment horizontal="right" vertical="center" readingOrder="2"/>
    </xf>
    <xf numFmtId="0" fontId="7" fillId="0" borderId="0" xfId="45" applyNumberFormat="1" applyFont="1" applyFill="1" applyBorder="1" applyAlignment="1">
      <alignment vertical="center"/>
    </xf>
    <xf numFmtId="0" fontId="5" fillId="0" borderId="0" xfId="10" applyNumberFormat="1" applyFont="1" applyFill="1" applyBorder="1" applyAlignment="1">
      <alignment horizontal="right" vertical="center"/>
    </xf>
    <xf numFmtId="0" fontId="10" fillId="0" borderId="0" xfId="45" applyNumberFormat="1" applyFont="1" applyFill="1" applyBorder="1" applyAlignment="1">
      <alignment horizontal="centerContinuous" vertical="center"/>
    </xf>
    <xf numFmtId="0" fontId="10" fillId="0" borderId="0" xfId="45" applyNumberFormat="1" applyFont="1" applyFill="1" applyBorder="1" applyAlignment="1">
      <alignment horizontal="right" vertical="center"/>
    </xf>
    <xf numFmtId="0" fontId="10" fillId="0" borderId="0" xfId="45" applyNumberFormat="1" applyFont="1" applyFill="1" applyBorder="1" applyAlignment="1" applyProtection="1">
      <alignment horizontal="right" vertical="center"/>
    </xf>
    <xf numFmtId="168" fontId="10" fillId="0" borderId="0" xfId="45" applyNumberFormat="1" applyFont="1" applyFill="1" applyBorder="1" applyAlignment="1" applyProtection="1">
      <alignment horizontal="right" vertical="center"/>
    </xf>
    <xf numFmtId="0" fontId="12" fillId="0" borderId="0" xfId="45" applyNumberFormat="1" applyFont="1" applyFill="1" applyBorder="1" applyAlignment="1">
      <alignment vertical="center"/>
    </xf>
    <xf numFmtId="0" fontId="5" fillId="0" borderId="0" xfId="45" applyNumberFormat="1" applyFont="1" applyFill="1" applyBorder="1" applyAlignment="1" applyProtection="1">
      <alignment horizontal="left" vertical="center"/>
    </xf>
    <xf numFmtId="0" fontId="11" fillId="0" borderId="0" xfId="45" applyNumberFormat="1" applyFont="1" applyFill="1" applyBorder="1" applyAlignment="1">
      <alignment horizontal="right" vertical="center"/>
    </xf>
    <xf numFmtId="0" fontId="12" fillId="0" borderId="0" xfId="45" applyNumberFormat="1" applyFont="1" applyFill="1" applyBorder="1" applyAlignment="1">
      <alignment horizontal="right" vertical="center"/>
    </xf>
    <xf numFmtId="0" fontId="11" fillId="0" borderId="0" xfId="45" applyNumberFormat="1" applyFont="1" applyFill="1" applyBorder="1" applyAlignment="1">
      <alignment vertical="center"/>
    </xf>
    <xf numFmtId="3" fontId="12" fillId="0" borderId="0" xfId="10" applyNumberFormat="1" applyFont="1" applyFill="1" applyBorder="1" applyAlignment="1">
      <alignment vertical="center"/>
    </xf>
    <xf numFmtId="0" fontId="10" fillId="0" borderId="0" xfId="45" applyNumberFormat="1" applyFont="1" applyFill="1" applyBorder="1" applyAlignment="1" applyProtection="1">
      <alignment horizontal="left" vertical="center"/>
    </xf>
    <xf numFmtId="0" fontId="41" fillId="0" borderId="0" xfId="10" applyFont="1" applyFill="1" applyBorder="1" applyAlignment="1">
      <alignment vertical="center"/>
    </xf>
    <xf numFmtId="0" fontId="5" fillId="0" borderId="0" xfId="10" applyFont="1" applyFill="1" applyBorder="1" applyAlignment="1">
      <alignment horizontal="left" vertical="center" indent="1"/>
    </xf>
    <xf numFmtId="0" fontId="15" fillId="0" borderId="0" xfId="10" applyFont="1" applyFill="1" applyBorder="1" applyAlignment="1">
      <alignment horizontal="right" vertical="center" indent="2"/>
    </xf>
    <xf numFmtId="3" fontId="11" fillId="0" borderId="0" xfId="10" applyNumberFormat="1" applyFont="1" applyFill="1" applyBorder="1" applyAlignment="1">
      <alignment vertical="center"/>
    </xf>
    <xf numFmtId="0" fontId="26" fillId="0" borderId="0" xfId="10" applyFont="1" applyFill="1" applyBorder="1" applyAlignment="1">
      <alignment vertical="center"/>
    </xf>
    <xf numFmtId="0" fontId="5" fillId="0" borderId="0" xfId="10" applyFont="1" applyFill="1" applyBorder="1" applyAlignment="1">
      <alignment horizontal="right" vertical="center" indent="2"/>
    </xf>
    <xf numFmtId="0" fontId="22" fillId="0" borderId="0" xfId="10" applyFont="1" applyFill="1" applyBorder="1" applyAlignment="1">
      <alignment vertical="center"/>
    </xf>
    <xf numFmtId="0" fontId="5" fillId="0" borderId="0" xfId="10" applyFont="1" applyFill="1" applyBorder="1" applyAlignment="1">
      <alignment horizontal="left" vertical="center"/>
    </xf>
    <xf numFmtId="168" fontId="0" fillId="0" borderId="0" xfId="0" applyNumberFormat="1" applyFont="1" applyFill="1" applyBorder="1" applyAlignment="1">
      <alignment vertical="center"/>
    </xf>
    <xf numFmtId="3" fontId="5" fillId="0" borderId="0" xfId="45" applyNumberFormat="1" applyFont="1" applyFill="1" applyBorder="1" applyAlignment="1">
      <alignment horizontal="right" vertical="center"/>
    </xf>
    <xf numFmtId="0" fontId="5" fillId="0" borderId="0" xfId="25" applyNumberFormat="1" applyFont="1" applyFill="1" applyBorder="1" applyAlignment="1">
      <alignment vertical="center"/>
    </xf>
    <xf numFmtId="167" fontId="13" fillId="0" borderId="0" xfId="1" quotePrefix="1" applyNumberFormat="1" applyFont="1" applyFill="1" applyBorder="1" applyAlignment="1" applyProtection="1">
      <alignment horizontal="left" vertical="center"/>
    </xf>
    <xf numFmtId="167" fontId="5" fillId="0" borderId="0" xfId="1" quotePrefix="1" applyNumberFormat="1" applyFont="1" applyFill="1" applyBorder="1" applyAlignment="1">
      <alignment horizontal="right" vertical="center" readingOrder="2"/>
    </xf>
    <xf numFmtId="167" fontId="4" fillId="0" borderId="0" xfId="43" applyNumberFormat="1" applyFont="1" applyAlignment="1" applyProtection="1">
      <alignment horizontal="left" vertical="center"/>
    </xf>
    <xf numFmtId="167" fontId="5" fillId="0" borderId="0" xfId="43" applyNumberFormat="1" applyFont="1" applyAlignment="1">
      <alignment vertical="center"/>
    </xf>
    <xf numFmtId="167" fontId="5" fillId="0" borderId="0" xfId="43" applyNumberFormat="1" applyFont="1" applyAlignment="1">
      <alignment vertical="center" readingOrder="2"/>
    </xf>
    <xf numFmtId="167" fontId="7" fillId="0" borderId="0" xfId="43" applyNumberFormat="1" applyFont="1" applyAlignment="1">
      <alignment vertical="center"/>
    </xf>
    <xf numFmtId="167" fontId="5" fillId="0" borderId="0" xfId="43" applyNumberFormat="1" applyFont="1" applyAlignment="1">
      <alignment horizontal="right" vertical="center" readingOrder="2"/>
    </xf>
    <xf numFmtId="167" fontId="40" fillId="0" borderId="0" xfId="43" applyNumberFormat="1" applyFont="1" applyAlignment="1">
      <alignment horizontal="right" vertical="center"/>
    </xf>
    <xf numFmtId="167" fontId="4" fillId="0" borderId="0" xfId="43" quotePrefix="1" applyNumberFormat="1" applyFont="1" applyAlignment="1">
      <alignment horizontal="right" vertical="center" readingOrder="2"/>
    </xf>
    <xf numFmtId="167" fontId="10" fillId="0" borderId="0" xfId="43" applyNumberFormat="1" applyFont="1" applyAlignment="1" applyProtection="1">
      <alignment horizontal="right" vertical="center"/>
    </xf>
    <xf numFmtId="167" fontId="39" fillId="0" borderId="0" xfId="43" applyNumberFormat="1" applyFont="1" applyAlignment="1">
      <alignment vertical="center"/>
    </xf>
    <xf numFmtId="167" fontId="10" fillId="0" borderId="0" xfId="43" applyNumberFormat="1" applyFont="1" applyAlignment="1" applyProtection="1">
      <alignment horizontal="left" vertical="center"/>
    </xf>
    <xf numFmtId="167" fontId="12" fillId="0" borderId="0" xfId="43" applyNumberFormat="1" applyFont="1" applyAlignment="1">
      <alignment horizontal="right" vertical="center" readingOrder="2"/>
    </xf>
    <xf numFmtId="167" fontId="12" fillId="0" borderId="0" xfId="43" applyNumberFormat="1" applyFont="1" applyAlignment="1">
      <alignment vertical="center"/>
    </xf>
    <xf numFmtId="167" fontId="12" fillId="0" borderId="0" xfId="43" applyNumberFormat="1" applyFont="1" applyAlignment="1"/>
    <xf numFmtId="167" fontId="12" fillId="0" borderId="0" xfId="43" applyNumberFormat="1" applyFont="1" applyAlignment="1" applyProtection="1">
      <alignment horizontal="left" vertical="center"/>
    </xf>
    <xf numFmtId="167" fontId="11" fillId="0" borderId="0" xfId="43" applyNumberFormat="1" applyFont="1" applyAlignment="1">
      <alignment vertical="center"/>
    </xf>
    <xf numFmtId="167" fontId="5" fillId="0" borderId="0" xfId="43" applyNumberFormat="1" applyFont="1" applyFill="1" applyAlignment="1">
      <alignment horizontal="right" vertical="center"/>
    </xf>
    <xf numFmtId="168" fontId="42" fillId="0" borderId="0" xfId="0" applyNumberFormat="1" applyFont="1" applyFill="1" applyBorder="1" applyAlignment="1">
      <alignment vertical="center"/>
    </xf>
    <xf numFmtId="167" fontId="11" fillId="0" borderId="0" xfId="43" applyNumberFormat="1" applyFont="1" applyAlignment="1"/>
    <xf numFmtId="167" fontId="11" fillId="0" borderId="0" xfId="43" applyNumberFormat="1" applyFont="1" applyFill="1" applyAlignment="1">
      <alignment vertical="center"/>
    </xf>
    <xf numFmtId="167" fontId="12" fillId="0" borderId="0" xfId="43" applyNumberFormat="1" applyFont="1" applyFill="1" applyAlignment="1">
      <alignment vertical="center"/>
    </xf>
    <xf numFmtId="167" fontId="5" fillId="0" borderId="0" xfId="43" applyNumberFormat="1" applyFont="1" applyFill="1" applyAlignment="1">
      <alignment vertical="center"/>
    </xf>
    <xf numFmtId="167" fontId="8" fillId="0" borderId="0" xfId="43" applyNumberFormat="1" applyFont="1" applyAlignment="1">
      <alignment horizontal="center" vertical="center"/>
    </xf>
    <xf numFmtId="167" fontId="4" fillId="0" borderId="0" xfId="43" applyNumberFormat="1" applyFont="1" applyFill="1" applyAlignment="1" applyProtection="1">
      <alignment horizontal="left" vertical="center"/>
    </xf>
    <xf numFmtId="167" fontId="5" fillId="0" borderId="0" xfId="46" applyNumberFormat="1" applyFont="1" applyFill="1" applyAlignment="1">
      <alignment vertical="center"/>
    </xf>
    <xf numFmtId="167" fontId="5" fillId="0" borderId="0" xfId="46" applyNumberFormat="1" applyFont="1" applyFill="1" applyAlignment="1">
      <alignment vertical="center" readingOrder="2"/>
    </xf>
    <xf numFmtId="167" fontId="7" fillId="0" borderId="0" xfId="46" quotePrefix="1" applyNumberFormat="1" applyFont="1" applyFill="1" applyAlignment="1" applyProtection="1">
      <alignment horizontal="left" vertical="center"/>
    </xf>
    <xf numFmtId="167" fontId="5" fillId="0" borderId="0" xfId="46" applyNumberFormat="1" applyFont="1" applyFill="1" applyAlignment="1">
      <alignment horizontal="left" vertical="center"/>
    </xf>
    <xf numFmtId="167" fontId="4" fillId="0" borderId="0" xfId="46" applyNumberFormat="1" applyFont="1" applyFill="1" applyAlignment="1">
      <alignment vertical="center" readingOrder="2"/>
    </xf>
    <xf numFmtId="167" fontId="12" fillId="0" borderId="0" xfId="43" applyNumberFormat="1" applyFont="1" applyFill="1" applyAlignment="1">
      <alignment horizontal="right" vertical="center" readingOrder="2"/>
    </xf>
    <xf numFmtId="167" fontId="10" fillId="0" borderId="0" xfId="46" applyNumberFormat="1" applyFont="1" applyFill="1" applyAlignment="1">
      <alignment horizontal="right" vertical="center"/>
    </xf>
    <xf numFmtId="167" fontId="10" fillId="0" borderId="0" xfId="46" quotePrefix="1" applyNumberFormat="1" applyFont="1" applyFill="1" applyAlignment="1">
      <alignment horizontal="right" vertical="center"/>
    </xf>
    <xf numFmtId="167" fontId="10" fillId="0" borderId="0" xfId="43" applyNumberFormat="1" applyFont="1" applyFill="1" applyAlignment="1" applyProtection="1">
      <alignment horizontal="right" vertical="center"/>
    </xf>
    <xf numFmtId="167" fontId="10" fillId="0" borderId="0" xfId="46" applyNumberFormat="1" applyFont="1" applyFill="1" applyAlignment="1" applyProtection="1">
      <alignment horizontal="right" vertical="center"/>
    </xf>
    <xf numFmtId="167" fontId="12" fillId="0" borderId="0" xfId="46" applyNumberFormat="1" applyFont="1" applyFill="1" applyAlignment="1">
      <alignment vertical="center"/>
    </xf>
    <xf numFmtId="167" fontId="11" fillId="0" borderId="0" xfId="46" applyNumberFormat="1" applyFont="1" applyFill="1" applyAlignment="1">
      <alignment vertical="center"/>
    </xf>
    <xf numFmtId="167" fontId="11" fillId="0" borderId="0" xfId="46" applyNumberFormat="1" applyFont="1" applyFill="1" applyAlignment="1">
      <alignment vertical="center" readingOrder="2"/>
    </xf>
    <xf numFmtId="175" fontId="8" fillId="0" borderId="0" xfId="46" applyNumberFormat="1" applyFont="1" applyFill="1" applyAlignment="1">
      <alignment horizontal="center" vertical="center"/>
    </xf>
    <xf numFmtId="167" fontId="4" fillId="0" borderId="0" xfId="43" applyNumberFormat="1" applyFont="1" applyAlignment="1" applyProtection="1">
      <alignment horizontal="right" vertical="center"/>
    </xf>
    <xf numFmtId="167" fontId="5" fillId="0" borderId="0" xfId="46" applyNumberFormat="1" applyFont="1" applyAlignment="1">
      <alignment vertical="center"/>
    </xf>
    <xf numFmtId="167" fontId="5" fillId="0" borderId="0" xfId="46" applyNumberFormat="1" applyFont="1" applyAlignment="1">
      <alignment horizontal="right" vertical="center"/>
    </xf>
    <xf numFmtId="167" fontId="7" fillId="0" borderId="0" xfId="46" quotePrefix="1" applyNumberFormat="1" applyFont="1" applyAlignment="1" applyProtection="1">
      <alignment horizontal="left" vertical="center"/>
    </xf>
    <xf numFmtId="167" fontId="7" fillId="0" borderId="0" xfId="46" quotePrefix="1" applyNumberFormat="1" applyFont="1" applyAlignment="1" applyProtection="1">
      <alignment horizontal="right" vertical="center"/>
    </xf>
    <xf numFmtId="167" fontId="4" fillId="0" borderId="0" xfId="46" applyNumberFormat="1" applyFont="1" applyAlignment="1">
      <alignment vertical="center" readingOrder="2"/>
    </xf>
    <xf numFmtId="167" fontId="5" fillId="0" borderId="0" xfId="46" applyNumberFormat="1" applyFont="1" applyAlignment="1">
      <alignment vertical="center" readingOrder="2"/>
    </xf>
    <xf numFmtId="167" fontId="10" fillId="0" borderId="0" xfId="46" applyNumberFormat="1" applyFont="1" applyAlignment="1">
      <alignment horizontal="right" vertical="center"/>
    </xf>
    <xf numFmtId="167" fontId="10" fillId="0" borderId="0" xfId="46" quotePrefix="1" applyNumberFormat="1" applyFont="1" applyAlignment="1">
      <alignment horizontal="right" vertical="center"/>
    </xf>
    <xf numFmtId="167" fontId="10" fillId="0" borderId="0" xfId="46" applyNumberFormat="1" applyFont="1" applyAlignment="1">
      <alignment vertical="center"/>
    </xf>
    <xf numFmtId="167" fontId="10" fillId="0" borderId="0" xfId="46" applyNumberFormat="1" applyFont="1" applyAlignment="1" applyProtection="1">
      <alignment horizontal="right" vertical="center"/>
    </xf>
    <xf numFmtId="167" fontId="11" fillId="0" borderId="0" xfId="46" applyNumberFormat="1" applyFont="1" applyAlignment="1">
      <alignment vertical="center"/>
    </xf>
    <xf numFmtId="167" fontId="11" fillId="0" borderId="0" xfId="46" applyNumberFormat="1" applyFont="1" applyAlignment="1">
      <alignment horizontal="right" vertical="center"/>
    </xf>
    <xf numFmtId="167" fontId="12" fillId="0" borderId="0" xfId="46" applyNumberFormat="1" applyFont="1" applyAlignment="1" applyProtection="1">
      <alignment horizontal="right" vertical="center"/>
    </xf>
    <xf numFmtId="167" fontId="11" fillId="0" borderId="0" xfId="46" applyNumberFormat="1" applyFont="1" applyAlignment="1">
      <alignment vertical="center" readingOrder="2"/>
    </xf>
    <xf numFmtId="1" fontId="5" fillId="0" borderId="0" xfId="10" applyNumberFormat="1" applyFont="1" applyFill="1" applyBorder="1" applyAlignment="1">
      <alignment vertical="center"/>
    </xf>
    <xf numFmtId="175" fontId="12" fillId="0" borderId="0" xfId="46" applyNumberFormat="1" applyFont="1" applyAlignment="1">
      <alignment horizontal="right" vertical="center"/>
    </xf>
    <xf numFmtId="167" fontId="4" fillId="0" borderId="0" xfId="47" applyNumberFormat="1" applyFont="1" applyAlignment="1" applyProtection="1">
      <alignment horizontal="left" vertical="center"/>
    </xf>
    <xf numFmtId="167" fontId="5" fillId="0" borderId="0" xfId="47" applyNumberFormat="1" applyFont="1" applyAlignment="1">
      <alignment vertical="center"/>
    </xf>
    <xf numFmtId="167" fontId="5" fillId="0" borderId="0" xfId="47" applyNumberFormat="1" applyFont="1" applyAlignment="1">
      <alignment vertical="center" readingOrder="2"/>
    </xf>
    <xf numFmtId="167" fontId="7" fillId="0" borderId="0" xfId="47" quotePrefix="1" applyNumberFormat="1" applyFont="1" applyAlignment="1" applyProtection="1">
      <alignment horizontal="left" vertical="center"/>
    </xf>
    <xf numFmtId="167" fontId="8" fillId="0" borderId="0" xfId="47" applyNumberFormat="1" applyFont="1" applyAlignment="1">
      <alignment vertical="center"/>
    </xf>
    <xf numFmtId="2" fontId="5" fillId="0" borderId="0" xfId="47" applyNumberFormat="1" applyFont="1" applyAlignment="1">
      <alignment vertical="center"/>
    </xf>
    <xf numFmtId="167" fontId="4" fillId="0" borderId="0" xfId="47" quotePrefix="1" applyNumberFormat="1" applyFont="1" applyAlignment="1">
      <alignment horizontal="right" vertical="center" readingOrder="2"/>
    </xf>
    <xf numFmtId="167" fontId="10" fillId="0" borderId="0" xfId="47" applyNumberFormat="1" applyFont="1" applyAlignment="1">
      <alignment vertical="center"/>
    </xf>
    <xf numFmtId="167" fontId="12" fillId="0" borderId="0" xfId="47" applyNumberFormat="1" applyFont="1" applyAlignment="1">
      <alignment vertical="center"/>
    </xf>
    <xf numFmtId="167" fontId="11" fillId="0" borderId="0" xfId="47" applyNumberFormat="1" applyFont="1" applyAlignment="1">
      <alignment vertical="center"/>
    </xf>
    <xf numFmtId="167" fontId="12" fillId="0" borderId="0" xfId="48" applyNumberFormat="1" applyFont="1" applyAlignment="1">
      <alignment horizontal="right" vertical="center" readingOrder="2"/>
    </xf>
    <xf numFmtId="3" fontId="10" fillId="0" borderId="0" xfId="48" applyNumberFormat="1" applyFont="1" applyBorder="1" applyAlignment="1" applyProtection="1">
      <alignment vertical="center"/>
    </xf>
    <xf numFmtId="177" fontId="10" fillId="0" borderId="0" xfId="48" applyNumberFormat="1" applyFont="1" applyBorder="1" applyAlignment="1" applyProtection="1">
      <alignment vertical="center"/>
    </xf>
    <xf numFmtId="167" fontId="5" fillId="0" borderId="0" xfId="48" applyNumberFormat="1" applyFont="1" applyAlignment="1" applyProtection="1">
      <alignment horizontal="left" vertical="center"/>
    </xf>
    <xf numFmtId="3" fontId="5" fillId="0" borderId="0" xfId="10" applyNumberFormat="1" applyFont="1" applyBorder="1" applyAlignment="1">
      <alignment vertical="center"/>
    </xf>
    <xf numFmtId="3" fontId="5" fillId="0" borderId="0" xfId="47" applyNumberFormat="1" applyFont="1" applyBorder="1" applyAlignment="1">
      <alignment vertical="center"/>
    </xf>
    <xf numFmtId="167" fontId="5" fillId="0" borderId="0" xfId="47" applyNumberFormat="1" applyFont="1" applyBorder="1" applyAlignment="1">
      <alignment vertical="center"/>
    </xf>
    <xf numFmtId="177" fontId="5" fillId="0" borderId="0" xfId="48" applyNumberFormat="1" applyFont="1" applyBorder="1" applyAlignment="1" applyProtection="1">
      <alignment vertical="center"/>
    </xf>
    <xf numFmtId="167" fontId="11" fillId="0" borderId="0" xfId="48" applyNumberFormat="1" applyFont="1" applyAlignment="1">
      <alignment horizontal="right" vertical="center" readingOrder="2"/>
    </xf>
    <xf numFmtId="3" fontId="5" fillId="0" borderId="0" xfId="47" applyNumberFormat="1" applyFont="1" applyFill="1" applyBorder="1" applyAlignment="1">
      <alignment vertical="center"/>
    </xf>
    <xf numFmtId="3" fontId="5" fillId="0" borderId="0" xfId="48" applyNumberFormat="1" applyFont="1" applyBorder="1" applyAlignment="1" applyProtection="1">
      <alignment vertical="center"/>
    </xf>
    <xf numFmtId="167" fontId="11" fillId="0" borderId="0" xfId="48" quotePrefix="1" applyNumberFormat="1" applyFont="1" applyAlignment="1">
      <alignment horizontal="right" vertical="center" readingOrder="2"/>
    </xf>
    <xf numFmtId="0" fontId="5" fillId="0" borderId="0" xfId="49" applyFont="1" applyFill="1" applyBorder="1" applyAlignment="1">
      <alignment vertical="center"/>
    </xf>
    <xf numFmtId="171" fontId="5" fillId="0" borderId="0" xfId="48" applyNumberFormat="1" applyFont="1" applyBorder="1" applyAlignment="1" applyProtection="1">
      <alignment vertical="center"/>
    </xf>
    <xf numFmtId="0" fontId="11" fillId="0" borderId="0" xfId="10" applyFont="1" applyFill="1" applyAlignment="1">
      <alignment horizontal="right" vertical="center"/>
    </xf>
    <xf numFmtId="0" fontId="44" fillId="0" borderId="0" xfId="10" applyFont="1" applyFill="1" applyAlignment="1">
      <alignment horizontal="right" vertical="center"/>
    </xf>
    <xf numFmtId="167" fontId="10" fillId="0" borderId="0" xfId="48" applyNumberFormat="1" applyFont="1" applyAlignment="1" applyProtection="1">
      <alignment horizontal="left" vertical="center"/>
    </xf>
    <xf numFmtId="167" fontId="6" fillId="0" borderId="0" xfId="48" quotePrefix="1" applyNumberFormat="1" applyFont="1" applyAlignment="1">
      <alignment horizontal="right" vertical="center" readingOrder="2"/>
    </xf>
    <xf numFmtId="3" fontId="10" fillId="0" borderId="0" xfId="10" applyNumberFormat="1" applyFont="1" applyAlignment="1">
      <alignment horizontal="right" vertical="center"/>
    </xf>
    <xf numFmtId="168" fontId="22" fillId="0" borderId="0" xfId="10" applyNumberFormat="1" applyFont="1" applyBorder="1" applyAlignment="1">
      <alignment vertical="center"/>
    </xf>
    <xf numFmtId="168" fontId="18" fillId="0" borderId="0" xfId="52" applyNumberFormat="1" applyFont="1" applyFill="1" applyBorder="1" applyAlignment="1">
      <alignment horizontal="right" vertical="center"/>
    </xf>
    <xf numFmtId="0" fontId="5" fillId="0" borderId="0" xfId="10" applyFont="1" applyBorder="1" applyAlignment="1"/>
    <xf numFmtId="0" fontId="11" fillId="0" borderId="0" xfId="10" applyFont="1" applyBorder="1" applyAlignment="1">
      <alignment horizontal="right" readingOrder="2"/>
    </xf>
    <xf numFmtId="0" fontId="11" fillId="0" borderId="0" xfId="10" quotePrefix="1" applyFont="1" applyBorder="1" applyAlignment="1">
      <alignment horizontal="right" readingOrder="2"/>
    </xf>
    <xf numFmtId="0" fontId="11" fillId="0" borderId="0" xfId="10" applyFont="1" applyBorder="1" applyAlignment="1">
      <alignment horizontal="right"/>
    </xf>
    <xf numFmtId="168" fontId="10" fillId="0" borderId="0" xfId="10" applyNumberFormat="1" applyFont="1" applyBorder="1" applyAlignment="1">
      <alignment vertical="center"/>
    </xf>
    <xf numFmtId="168" fontId="5" fillId="0" borderId="0" xfId="10" applyNumberFormat="1" applyFont="1" applyBorder="1" applyAlignment="1">
      <alignment vertical="center"/>
    </xf>
    <xf numFmtId="174" fontId="10" fillId="0" borderId="0" xfId="10" applyNumberFormat="1" applyFont="1" applyFill="1" applyBorder="1" applyAlignment="1">
      <alignment vertical="center"/>
    </xf>
    <xf numFmtId="0" fontId="13" fillId="0" borderId="0" xfId="10" applyFont="1" applyFill="1" applyAlignment="1">
      <alignment vertical="center"/>
    </xf>
    <xf numFmtId="0" fontId="5" fillId="0" borderId="0" xfId="10" quotePrefix="1" applyFont="1" applyBorder="1" applyAlignment="1">
      <alignment horizontal="left" vertical="center"/>
    </xf>
    <xf numFmtId="0" fontId="10" fillId="0" borderId="0" xfId="10" applyFont="1" applyBorder="1" applyAlignment="1">
      <alignment horizontal="right" vertical="center"/>
    </xf>
    <xf numFmtId="0" fontId="11" fillId="0" borderId="0" xfId="10" applyFont="1" applyBorder="1" applyAlignment="1">
      <alignment horizontal="right" vertical="center" readingOrder="2"/>
    </xf>
    <xf numFmtId="0" fontId="10" fillId="0" borderId="0" xfId="10" applyFont="1" applyBorder="1" applyAlignment="1">
      <alignment vertical="center"/>
    </xf>
    <xf numFmtId="171" fontId="10" fillId="0" borderId="0" xfId="10" applyNumberFormat="1" applyFont="1" applyBorder="1" applyAlignment="1">
      <alignment vertical="center"/>
    </xf>
    <xf numFmtId="0" fontId="12" fillId="0" borderId="0" xfId="10" applyFont="1" applyBorder="1" applyAlignment="1">
      <alignment horizontal="right" vertical="center" readingOrder="2"/>
    </xf>
    <xf numFmtId="0" fontId="5" fillId="0" borderId="0" xfId="10" applyFont="1" applyBorder="1" applyAlignment="1">
      <alignment horizontal="left" vertical="center"/>
    </xf>
    <xf numFmtId="178" fontId="5" fillId="0" borderId="0" xfId="10" applyNumberFormat="1" applyFont="1" applyBorder="1" applyAlignment="1">
      <alignment vertical="center"/>
    </xf>
    <xf numFmtId="178" fontId="10" fillId="0" borderId="0" xfId="10" applyNumberFormat="1" applyFont="1" applyBorder="1" applyAlignment="1">
      <alignment vertical="center"/>
    </xf>
    <xf numFmtId="171" fontId="10" fillId="0" borderId="0" xfId="10" applyNumberFormat="1" applyFont="1" applyBorder="1" applyAlignment="1">
      <alignment horizontal="right" vertical="center"/>
    </xf>
    <xf numFmtId="0" fontId="5" fillId="0" borderId="0" xfId="10" applyFont="1" applyBorder="1" applyAlignment="1">
      <alignment vertical="center" readingOrder="2"/>
    </xf>
    <xf numFmtId="167" fontId="13" fillId="0" borderId="0" xfId="1" quotePrefix="1" applyNumberFormat="1" applyFont="1" applyBorder="1" applyAlignment="1" applyProtection="1">
      <alignment horizontal="left" vertical="center"/>
    </xf>
    <xf numFmtId="167" fontId="5" fillId="0" borderId="0" xfId="1" quotePrefix="1" applyNumberFormat="1" applyFont="1" applyBorder="1" applyAlignment="1">
      <alignment horizontal="right" vertical="center" readingOrder="2"/>
    </xf>
    <xf numFmtId="1" fontId="4" fillId="0" borderId="0" xfId="53" applyNumberFormat="1" applyFont="1" applyAlignment="1" applyProtection="1">
      <alignment horizontal="left" vertical="center"/>
    </xf>
    <xf numFmtId="1" fontId="10" fillId="0" borderId="0" xfId="53" applyNumberFormat="1" applyFont="1" applyAlignment="1" applyProtection="1">
      <alignment horizontal="left" vertical="center"/>
    </xf>
    <xf numFmtId="1" fontId="5" fillId="0" borderId="0" xfId="53" applyNumberFormat="1" applyFont="1" applyAlignment="1">
      <alignment vertical="center"/>
    </xf>
    <xf numFmtId="1" fontId="6" fillId="0" borderId="0" xfId="53" quotePrefix="1" applyNumberFormat="1" applyFont="1" applyAlignment="1">
      <alignment horizontal="right" vertical="center" readingOrder="2"/>
    </xf>
    <xf numFmtId="167" fontId="5" fillId="0" borderId="0" xfId="53" applyNumberFormat="1" applyFont="1" applyAlignment="1">
      <alignment vertical="center"/>
    </xf>
    <xf numFmtId="1" fontId="5" fillId="0" borderId="0" xfId="53" applyNumberFormat="1" applyFont="1" applyAlignment="1">
      <alignment vertical="center" readingOrder="2"/>
    </xf>
    <xf numFmtId="1" fontId="7" fillId="0" borderId="0" xfId="53" quotePrefix="1" applyNumberFormat="1" applyFont="1" applyAlignment="1" applyProtection="1">
      <alignment horizontal="left" vertical="center"/>
    </xf>
    <xf numFmtId="1" fontId="10" fillId="0" borderId="0" xfId="53" quotePrefix="1" applyNumberFormat="1" applyFont="1" applyAlignment="1" applyProtection="1">
      <alignment horizontal="left" vertical="center"/>
    </xf>
    <xf numFmtId="167" fontId="14" fillId="0" borderId="0" xfId="53" applyNumberFormat="1" applyFont="1" applyAlignment="1">
      <alignment vertical="center"/>
    </xf>
    <xf numFmtId="1" fontId="7" fillId="0" borderId="0" xfId="53" applyNumberFormat="1" applyFont="1" applyAlignment="1">
      <alignment vertical="center"/>
    </xf>
    <xf numFmtId="1" fontId="10" fillId="0" borderId="0" xfId="53" applyNumberFormat="1" applyFont="1" applyAlignment="1">
      <alignment vertical="center"/>
    </xf>
    <xf numFmtId="1" fontId="5" fillId="0" borderId="0" xfId="53" applyNumberFormat="1" applyFont="1" applyAlignment="1">
      <alignment horizontal="right" vertical="center" readingOrder="2"/>
    </xf>
    <xf numFmtId="1" fontId="7" fillId="0" borderId="0" xfId="53" applyNumberFormat="1" applyFont="1" applyFill="1" applyAlignment="1">
      <alignment vertical="center"/>
    </xf>
    <xf numFmtId="1" fontId="10" fillId="0" borderId="0" xfId="53" applyNumberFormat="1" applyFont="1" applyAlignment="1">
      <alignment horizontal="right"/>
    </xf>
    <xf numFmtId="1" fontId="11" fillId="0" borderId="0" xfId="53" applyNumberFormat="1" applyFont="1" applyAlignment="1">
      <alignment vertical="center"/>
    </xf>
    <xf numFmtId="167" fontId="11" fillId="0" borderId="0" xfId="53" applyNumberFormat="1" applyFont="1" applyAlignment="1">
      <alignment vertical="center"/>
    </xf>
    <xf numFmtId="1" fontId="11" fillId="0" borderId="0" xfId="53" applyNumberFormat="1" applyFont="1" applyAlignment="1">
      <alignment horizontal="right" vertical="center" readingOrder="2"/>
    </xf>
    <xf numFmtId="1" fontId="12" fillId="0" borderId="0" xfId="53" applyNumberFormat="1" applyFont="1" applyAlignment="1">
      <alignment horizontal="right" vertical="center" readingOrder="2"/>
    </xf>
    <xf numFmtId="167" fontId="12" fillId="0" borderId="0" xfId="53" applyNumberFormat="1" applyFont="1" applyAlignment="1">
      <alignment vertical="center"/>
    </xf>
    <xf numFmtId="167" fontId="10" fillId="0" borderId="0" xfId="53" applyNumberFormat="1" applyFont="1" applyAlignment="1">
      <alignment vertical="center"/>
    </xf>
    <xf numFmtId="1" fontId="5" fillId="0" borderId="0" xfId="53" applyNumberFormat="1" applyFont="1" applyAlignment="1" applyProtection="1">
      <alignment horizontal="left" vertical="center"/>
    </xf>
    <xf numFmtId="167" fontId="5" fillId="0" borderId="0" xfId="53" applyNumberFormat="1" applyFont="1" applyFill="1" applyAlignment="1">
      <alignment vertical="center"/>
    </xf>
    <xf numFmtId="167" fontId="12" fillId="0" borderId="0" xfId="53" applyNumberFormat="1" applyFont="1" applyAlignment="1">
      <alignment horizontal="right" vertical="center"/>
    </xf>
    <xf numFmtId="167" fontId="5" fillId="0" borderId="0" xfId="53" applyNumberFormat="1" applyFont="1" applyFill="1" applyAlignment="1">
      <alignment horizontal="right" vertical="center"/>
    </xf>
    <xf numFmtId="1" fontId="5" fillId="0" borderId="0" xfId="53" quotePrefix="1" applyNumberFormat="1" applyFont="1" applyAlignment="1" applyProtection="1">
      <alignment horizontal="left" vertical="center"/>
    </xf>
    <xf numFmtId="1" fontId="11" fillId="0" borderId="0" xfId="53" quotePrefix="1" applyNumberFormat="1" applyFont="1" applyAlignment="1">
      <alignment horizontal="right" vertical="center" readingOrder="2"/>
    </xf>
    <xf numFmtId="3" fontId="5" fillId="0" borderId="0" xfId="53" applyNumberFormat="1" applyFont="1" applyBorder="1" applyAlignment="1" applyProtection="1">
      <alignment horizontal="right" vertical="center"/>
    </xf>
    <xf numFmtId="1" fontId="11" fillId="0" borderId="0" xfId="10" applyNumberFormat="1" applyFont="1" applyAlignment="1">
      <alignment horizontal="right" vertical="center" readingOrder="2"/>
    </xf>
    <xf numFmtId="174" fontId="5" fillId="0" borderId="0" xfId="53" applyNumberFormat="1" applyFont="1" applyBorder="1" applyAlignment="1">
      <alignment horizontal="right" vertical="center"/>
    </xf>
    <xf numFmtId="1" fontId="5" fillId="0" borderId="0" xfId="10" applyNumberFormat="1" applyFont="1" applyAlignment="1">
      <alignment vertical="center" readingOrder="2"/>
    </xf>
    <xf numFmtId="1" fontId="13" fillId="0" borderId="0" xfId="10" quotePrefix="1" applyNumberFormat="1" applyFont="1" applyAlignment="1">
      <alignment horizontal="left" vertical="center"/>
    </xf>
    <xf numFmtId="1" fontId="5" fillId="0" borderId="0" xfId="10" quotePrefix="1" applyNumberFormat="1" applyFont="1" applyAlignment="1">
      <alignment horizontal="left" vertical="center"/>
    </xf>
    <xf numFmtId="1" fontId="13" fillId="0" borderId="0" xfId="10" quotePrefix="1" applyNumberFormat="1" applyFont="1" applyAlignment="1">
      <alignment horizontal="right" vertical="center" readingOrder="2"/>
    </xf>
    <xf numFmtId="1" fontId="13" fillId="0" borderId="0" xfId="10" applyNumberFormat="1" applyFont="1" applyAlignment="1">
      <alignment horizontal="left" vertical="center"/>
    </xf>
    <xf numFmtId="1" fontId="5" fillId="0" borderId="0" xfId="10" applyNumberFormat="1" applyFont="1" applyAlignment="1">
      <alignment horizontal="left" vertical="center"/>
    </xf>
    <xf numFmtId="1" fontId="5" fillId="0" borderId="0" xfId="1" quotePrefix="1" applyNumberFormat="1" applyFont="1" applyAlignment="1" applyProtection="1">
      <alignment horizontal="left" vertical="center"/>
    </xf>
    <xf numFmtId="167" fontId="5" fillId="0" borderId="0" xfId="54" applyNumberFormat="1" applyFont="1" applyAlignment="1">
      <alignment vertical="center"/>
    </xf>
    <xf numFmtId="1" fontId="13" fillId="0" borderId="0" xfId="22" applyNumberFormat="1" applyFont="1" applyAlignment="1" applyProtection="1">
      <alignment horizontal="left" vertical="center"/>
    </xf>
    <xf numFmtId="1" fontId="5" fillId="0" borderId="0" xfId="22" applyNumberFormat="1" applyFont="1" applyAlignment="1" applyProtection="1">
      <alignment horizontal="left" vertical="center"/>
    </xf>
    <xf numFmtId="1" fontId="5" fillId="0" borderId="0" xfId="22" applyNumberFormat="1" applyFont="1" applyAlignment="1">
      <alignment vertical="center"/>
    </xf>
    <xf numFmtId="167" fontId="5" fillId="0" borderId="0" xfId="53" applyNumberFormat="1" applyFont="1" applyAlignment="1">
      <alignment horizontal="right" vertical="center" readingOrder="2"/>
    </xf>
    <xf numFmtId="1" fontId="21" fillId="0" borderId="0" xfId="53" applyNumberFormat="1" applyFont="1" applyAlignment="1">
      <alignment vertical="center"/>
    </xf>
    <xf numFmtId="1" fontId="4" fillId="0" borderId="0" xfId="22" applyNumberFormat="1" applyFont="1" applyAlignment="1" applyProtection="1">
      <alignment horizontal="left" vertical="center"/>
    </xf>
    <xf numFmtId="1" fontId="5" fillId="0" borderId="0" xfId="22" applyNumberFormat="1" applyFont="1" applyAlignment="1">
      <alignment horizontal="right" vertical="center"/>
    </xf>
    <xf numFmtId="167" fontId="6" fillId="0" borderId="0" xfId="22" quotePrefix="1" applyNumberFormat="1" applyFont="1" applyAlignment="1">
      <alignment horizontal="right" vertical="center" readingOrder="2"/>
    </xf>
    <xf numFmtId="167" fontId="5" fillId="0" borderId="0" xfId="22" applyNumberFormat="1" applyFont="1" applyAlignment="1">
      <alignment vertical="center"/>
    </xf>
    <xf numFmtId="167" fontId="5" fillId="0" borderId="0" xfId="22" applyNumberFormat="1" applyFont="1" applyAlignment="1">
      <alignment vertical="center" readingOrder="2"/>
    </xf>
    <xf numFmtId="167" fontId="14" fillId="0" borderId="0" xfId="22" applyNumberFormat="1" applyFont="1" applyAlignment="1">
      <alignment vertical="center"/>
    </xf>
    <xf numFmtId="167" fontId="7" fillId="0" borderId="0" xfId="22" quotePrefix="1" applyNumberFormat="1" applyFont="1" applyAlignment="1">
      <alignment vertical="center" readingOrder="2"/>
    </xf>
    <xf numFmtId="1" fontId="7" fillId="0" borderId="0" xfId="22" applyNumberFormat="1" applyFont="1" applyAlignment="1">
      <alignment horizontal="left" vertical="center"/>
    </xf>
    <xf numFmtId="167" fontId="14" fillId="0" borderId="0" xfId="22" applyNumberFormat="1" applyFont="1" applyAlignment="1">
      <alignment vertical="center" readingOrder="2"/>
    </xf>
    <xf numFmtId="1" fontId="10" fillId="0" borderId="0" xfId="22" applyNumberFormat="1" applyFont="1" applyAlignment="1">
      <alignment vertical="center"/>
    </xf>
    <xf numFmtId="1" fontId="5" fillId="0" borderId="0" xfId="22" applyNumberFormat="1" applyFont="1" applyAlignment="1">
      <alignment vertical="center" readingOrder="2"/>
    </xf>
    <xf numFmtId="1" fontId="10" fillId="0" borderId="0" xfId="22" applyNumberFormat="1" applyFont="1" applyAlignment="1" applyProtection="1">
      <alignment horizontal="right" vertical="center"/>
    </xf>
    <xf numFmtId="1" fontId="5" fillId="0" borderId="0" xfId="22" applyNumberFormat="1" applyFont="1" applyFill="1" applyAlignment="1">
      <alignment vertical="center"/>
    </xf>
    <xf numFmtId="1" fontId="11" fillId="0" borderId="0" xfId="22" applyNumberFormat="1" applyFont="1" applyAlignment="1">
      <alignment vertical="center"/>
    </xf>
    <xf numFmtId="1" fontId="12" fillId="0" borderId="0" xfId="22" applyNumberFormat="1" applyFont="1" applyAlignment="1">
      <alignment vertical="center"/>
    </xf>
    <xf numFmtId="1" fontId="10" fillId="0" borderId="0" xfId="22" applyNumberFormat="1" applyFont="1" applyAlignment="1">
      <alignment horizontal="right" vertical="center"/>
    </xf>
    <xf numFmtId="1" fontId="10" fillId="0" borderId="0" xfId="10" quotePrefix="1" applyNumberFormat="1" applyFont="1" applyAlignment="1">
      <alignment horizontal="right" vertical="center"/>
    </xf>
    <xf numFmtId="1" fontId="5" fillId="0" borderId="0" xfId="22" applyNumberFormat="1" applyFont="1" applyFill="1" applyAlignment="1">
      <alignment vertical="center" readingOrder="2"/>
    </xf>
    <xf numFmtId="1" fontId="11" fillId="0" borderId="0" xfId="22" applyNumberFormat="1" applyFont="1" applyFill="1" applyAlignment="1">
      <alignment vertical="center"/>
    </xf>
    <xf numFmtId="1" fontId="5" fillId="0" borderId="0" xfId="10" applyNumberFormat="1" applyFont="1" applyAlignment="1">
      <alignment horizontal="right" vertical="center"/>
    </xf>
    <xf numFmtId="1" fontId="11" fillId="0" borderId="0" xfId="22" applyNumberFormat="1" applyFont="1" applyFill="1" applyAlignment="1">
      <alignment vertical="center" readingOrder="2"/>
    </xf>
    <xf numFmtId="0" fontId="48" fillId="0" borderId="0" xfId="6" applyFont="1" applyFill="1" applyBorder="1" applyAlignment="1">
      <alignment horizontal="left" vertical="center" indent="1"/>
    </xf>
    <xf numFmtId="3" fontId="50" fillId="0" borderId="0" xfId="6" applyNumberFormat="1" applyFont="1" applyFill="1" applyBorder="1" applyAlignment="1">
      <alignment horizontal="centerContinuous" vertical="center"/>
    </xf>
    <xf numFmtId="1" fontId="11" fillId="0" borderId="0" xfId="22" applyNumberFormat="1" applyFont="1" applyFill="1" applyAlignment="1">
      <alignment horizontal="right" vertical="center" readingOrder="2"/>
    </xf>
    <xf numFmtId="1" fontId="5" fillId="0" borderId="0" xfId="54" applyNumberFormat="1" applyFont="1" applyAlignment="1">
      <alignment vertical="center"/>
    </xf>
    <xf numFmtId="1" fontId="4" fillId="0" borderId="0" xfId="57" applyNumberFormat="1" applyFont="1" applyAlignment="1" applyProtection="1">
      <alignment horizontal="left" vertical="center"/>
    </xf>
    <xf numFmtId="1" fontId="5" fillId="0" borderId="0" xfId="57" applyNumberFormat="1" applyFont="1" applyAlignment="1">
      <alignment horizontal="right" vertical="center"/>
    </xf>
    <xf numFmtId="167" fontId="5" fillId="0" borderId="0" xfId="57" applyNumberFormat="1" applyFont="1" applyAlignment="1">
      <alignment vertical="center"/>
    </xf>
    <xf numFmtId="1" fontId="5" fillId="0" borderId="0" xfId="57" applyNumberFormat="1" applyFont="1" applyAlignment="1">
      <alignment vertical="center"/>
    </xf>
    <xf numFmtId="1" fontId="5" fillId="0" borderId="0" xfId="57" applyNumberFormat="1" applyFont="1" applyAlignment="1">
      <alignment vertical="center" readingOrder="2"/>
    </xf>
    <xf numFmtId="1" fontId="7" fillId="0" borderId="0" xfId="57" quotePrefix="1" applyNumberFormat="1" applyFont="1" applyAlignment="1" applyProtection="1">
      <alignment horizontal="left" vertical="center"/>
    </xf>
    <xf numFmtId="1" fontId="14" fillId="0" borderId="0" xfId="57" applyNumberFormat="1" applyFont="1" applyAlignment="1">
      <alignment horizontal="right" vertical="center"/>
    </xf>
    <xf numFmtId="167" fontId="14" fillId="0" borderId="0" xfId="57" applyNumberFormat="1" applyFont="1" applyAlignment="1">
      <alignment vertical="center"/>
    </xf>
    <xf numFmtId="1" fontId="7" fillId="0" borderId="0" xfId="57" applyNumberFormat="1" applyFont="1" applyAlignment="1">
      <alignment horizontal="right" vertical="center"/>
    </xf>
    <xf numFmtId="1" fontId="10" fillId="0" borderId="0" xfId="57" quotePrefix="1" applyNumberFormat="1" applyFont="1" applyAlignment="1">
      <alignment horizontal="right" vertical="center"/>
    </xf>
    <xf numFmtId="1" fontId="10" fillId="0" borderId="0" xfId="57" applyNumberFormat="1" applyFont="1" applyAlignment="1" applyProtection="1">
      <alignment horizontal="right" vertical="center"/>
    </xf>
    <xf numFmtId="1" fontId="5" fillId="0" borderId="0" xfId="10" applyNumberFormat="1" applyFont="1" applyFill="1" applyAlignment="1">
      <alignment horizontal="right" vertical="center"/>
    </xf>
    <xf numFmtId="1" fontId="12" fillId="0" borderId="0" xfId="57" applyNumberFormat="1" applyFont="1" applyAlignment="1">
      <alignment vertical="center"/>
    </xf>
    <xf numFmtId="167" fontId="12" fillId="0" borderId="0" xfId="57" applyNumberFormat="1" applyFont="1" applyAlignment="1">
      <alignment vertical="center"/>
    </xf>
    <xf numFmtId="1" fontId="11" fillId="0" borderId="0" xfId="57" applyNumberFormat="1" applyFont="1" applyAlignment="1">
      <alignment horizontal="right" vertical="center" readingOrder="2"/>
    </xf>
    <xf numFmtId="167" fontId="11" fillId="0" borderId="0" xfId="57" applyNumberFormat="1" applyFont="1" applyAlignment="1">
      <alignment vertical="center"/>
    </xf>
    <xf numFmtId="1" fontId="11" fillId="0" borderId="0" xfId="57" quotePrefix="1" applyNumberFormat="1" applyFont="1" applyAlignment="1">
      <alignment horizontal="right" vertical="center" readingOrder="2"/>
    </xf>
    <xf numFmtId="1" fontId="20" fillId="0" borderId="0" xfId="57" applyNumberFormat="1" applyFont="1" applyAlignment="1">
      <alignment horizontal="right" vertical="center" readingOrder="2"/>
    </xf>
    <xf numFmtId="1" fontId="12" fillId="0" borderId="0" xfId="57" applyNumberFormat="1" applyFont="1" applyAlignment="1">
      <alignment horizontal="right" vertical="center" readingOrder="2"/>
    </xf>
    <xf numFmtId="1" fontId="10" fillId="0" borderId="0" xfId="57" applyNumberFormat="1" applyFont="1" applyAlignment="1" applyProtection="1">
      <alignment horizontal="left" vertical="center"/>
    </xf>
    <xf numFmtId="178" fontId="5" fillId="0" borderId="0" xfId="53" applyNumberFormat="1" applyFont="1" applyAlignment="1">
      <alignment vertical="center"/>
    </xf>
    <xf numFmtId="178" fontId="5" fillId="0" borderId="0" xfId="53" applyNumberFormat="1" applyFont="1" applyFill="1" applyAlignment="1">
      <alignment horizontal="right" vertical="center"/>
    </xf>
    <xf numFmtId="182" fontId="5" fillId="0" borderId="0" xfId="53" applyNumberFormat="1" applyFont="1" applyAlignment="1">
      <alignment vertical="center"/>
    </xf>
    <xf numFmtId="1" fontId="13" fillId="0" borderId="0" xfId="10" applyNumberFormat="1" applyFont="1" applyAlignment="1">
      <alignment vertical="center"/>
    </xf>
    <xf numFmtId="1" fontId="13" fillId="0" borderId="0" xfId="10" applyNumberFormat="1" applyFont="1" applyAlignment="1">
      <alignment horizontal="right" vertical="center" readingOrder="2"/>
    </xf>
    <xf numFmtId="1" fontId="5" fillId="0" borderId="0" xfId="53" applyNumberFormat="1" applyFont="1" applyFill="1" applyAlignment="1">
      <alignment vertical="center"/>
    </xf>
    <xf numFmtId="1" fontId="10" fillId="0" borderId="0" xfId="53" applyNumberFormat="1" applyFont="1" applyFill="1" applyAlignment="1">
      <alignment horizontal="right" vertical="center"/>
    </xf>
    <xf numFmtId="167" fontId="5" fillId="0" borderId="0" xfId="53" applyNumberFormat="1" applyFont="1" applyAlignment="1">
      <alignment horizontal="right" vertical="center"/>
    </xf>
    <xf numFmtId="167" fontId="22" fillId="0" borderId="0" xfId="53" applyNumberFormat="1" applyFont="1" applyAlignment="1">
      <alignment vertical="center"/>
    </xf>
    <xf numFmtId="1" fontId="5" fillId="0" borderId="0" xfId="56" applyNumberFormat="1" applyFont="1" applyAlignment="1">
      <alignment vertical="center"/>
    </xf>
    <xf numFmtId="1" fontId="6" fillId="0" borderId="0" xfId="56" applyNumberFormat="1" applyFont="1" applyAlignment="1">
      <alignment horizontal="right" vertical="center" readingOrder="2"/>
    </xf>
    <xf numFmtId="167" fontId="5" fillId="0" borderId="0" xfId="56" applyNumberFormat="1" applyFont="1" applyAlignment="1">
      <alignment vertical="center"/>
    </xf>
    <xf numFmtId="1" fontId="5" fillId="0" borderId="0" xfId="56" applyNumberFormat="1" applyFont="1" applyAlignment="1">
      <alignment vertical="center" readingOrder="2"/>
    </xf>
    <xf numFmtId="1" fontId="14" fillId="0" borderId="0" xfId="56" applyNumberFormat="1" applyFont="1" applyAlignment="1">
      <alignment vertical="center"/>
    </xf>
    <xf numFmtId="167" fontId="14" fillId="0" borderId="0" xfId="56" applyNumberFormat="1" applyFont="1" applyAlignment="1">
      <alignment vertical="center"/>
    </xf>
    <xf numFmtId="1" fontId="10" fillId="0" borderId="0" xfId="56" applyNumberFormat="1" applyFont="1" applyAlignment="1">
      <alignment vertical="center"/>
    </xf>
    <xf numFmtId="1" fontId="10" fillId="0" borderId="0" xfId="56" applyNumberFormat="1" applyFont="1" applyAlignment="1">
      <alignment horizontal="centerContinuous" vertical="center"/>
    </xf>
    <xf numFmtId="167" fontId="10" fillId="0" borderId="0" xfId="56" applyNumberFormat="1" applyFont="1" applyAlignment="1">
      <alignment vertical="center"/>
    </xf>
    <xf numFmtId="1" fontId="10" fillId="0" borderId="0" xfId="56" applyNumberFormat="1" applyFont="1" applyAlignment="1">
      <alignment horizontal="right" vertical="center" readingOrder="2"/>
    </xf>
    <xf numFmtId="1" fontId="11" fillId="0" borderId="0" xfId="56" applyNumberFormat="1" applyFont="1" applyAlignment="1">
      <alignment vertical="center"/>
    </xf>
    <xf numFmtId="1" fontId="11" fillId="0" borderId="0" xfId="56" applyNumberFormat="1" applyFont="1" applyAlignment="1">
      <alignment horizontal="right" vertical="center" readingOrder="2"/>
    </xf>
    <xf numFmtId="167" fontId="11" fillId="0" borderId="0" xfId="56" applyNumberFormat="1" applyFont="1" applyAlignment="1">
      <alignment vertical="center"/>
    </xf>
    <xf numFmtId="1" fontId="12" fillId="0" borderId="0" xfId="56" applyNumberFormat="1" applyFont="1" applyAlignment="1">
      <alignment vertical="center"/>
    </xf>
    <xf numFmtId="167" fontId="12" fillId="0" borderId="0" xfId="56" applyNumberFormat="1" applyFont="1" applyAlignment="1">
      <alignment vertical="center"/>
    </xf>
    <xf numFmtId="1" fontId="13" fillId="0" borderId="0" xfId="56" applyNumberFormat="1" applyFont="1" applyAlignment="1">
      <alignment vertical="center"/>
    </xf>
    <xf numFmtId="167" fontId="13" fillId="0" borderId="0" xfId="56" applyNumberFormat="1" applyFont="1" applyAlignment="1">
      <alignment vertical="center"/>
    </xf>
    <xf numFmtId="1" fontId="4" fillId="0" borderId="0" xfId="56" applyNumberFormat="1" applyFont="1" applyAlignment="1">
      <alignment vertical="center"/>
    </xf>
    <xf numFmtId="1" fontId="5" fillId="0" borderId="0" xfId="56" applyNumberFormat="1" applyFont="1" applyAlignment="1">
      <alignment horizontal="right" vertical="center" readingOrder="2"/>
    </xf>
    <xf numFmtId="1" fontId="10" fillId="0" borderId="0" xfId="56" quotePrefix="1" applyNumberFormat="1" applyFont="1" applyAlignment="1">
      <alignment horizontal="right" vertical="center" readingOrder="2"/>
    </xf>
    <xf numFmtId="1" fontId="13" fillId="0" borderId="0" xfId="22" applyNumberFormat="1" applyFont="1" applyFill="1" applyAlignment="1" applyProtection="1">
      <alignment horizontal="left" vertical="center"/>
    </xf>
    <xf numFmtId="167" fontId="5" fillId="0" borderId="0" xfId="53" applyNumberFormat="1" applyFont="1" applyFill="1" applyAlignment="1">
      <alignment horizontal="right" vertical="center" readingOrder="2"/>
    </xf>
    <xf numFmtId="1" fontId="5" fillId="0" borderId="0" xfId="10" quotePrefix="1" applyNumberFormat="1" applyFont="1" applyFill="1" applyAlignment="1">
      <alignment horizontal="right" vertical="center" readingOrder="2"/>
    </xf>
    <xf numFmtId="1" fontId="5" fillId="0" borderId="0" xfId="54" applyNumberFormat="1" applyFont="1" applyFill="1" applyAlignment="1">
      <alignment vertical="center"/>
    </xf>
    <xf numFmtId="1" fontId="5" fillId="0" borderId="0" xfId="63" applyNumberFormat="1" applyFont="1" applyAlignment="1">
      <alignment vertical="center"/>
    </xf>
    <xf numFmtId="1" fontId="6" fillId="0" borderId="0" xfId="63" quotePrefix="1" applyNumberFormat="1" applyFont="1" applyAlignment="1">
      <alignment horizontal="right" vertical="center" readingOrder="2"/>
    </xf>
    <xf numFmtId="1" fontId="10" fillId="0" borderId="0" xfId="63" applyNumberFormat="1" applyFont="1" applyAlignment="1">
      <alignment horizontal="right" vertical="center"/>
    </xf>
    <xf numFmtId="1" fontId="5" fillId="0" borderId="0" xfId="63" applyNumberFormat="1" applyFont="1" applyAlignment="1">
      <alignment vertical="center" readingOrder="2"/>
    </xf>
    <xf numFmtId="1" fontId="14" fillId="0" borderId="0" xfId="63" applyNumberFormat="1" applyFont="1" applyAlignment="1">
      <alignment vertical="center"/>
    </xf>
    <xf numFmtId="1" fontId="7" fillId="0" borderId="0" xfId="63" applyNumberFormat="1" applyFont="1" applyAlignment="1">
      <alignment vertical="center"/>
    </xf>
    <xf numFmtId="1" fontId="14" fillId="0" borderId="0" xfId="63" applyNumberFormat="1" applyFont="1" applyAlignment="1">
      <alignment horizontal="right" vertical="center" readingOrder="2"/>
    </xf>
    <xf numFmtId="1" fontId="14" fillId="0" borderId="0" xfId="63" applyNumberFormat="1" applyFont="1" applyAlignment="1">
      <alignment horizontal="right" vertical="center"/>
    </xf>
    <xf numFmtId="1" fontId="10" fillId="0" borderId="0" xfId="63" applyNumberFormat="1" applyFont="1" applyAlignment="1">
      <alignment vertical="center"/>
    </xf>
    <xf numFmtId="1" fontId="5" fillId="0" borderId="0" xfId="63" applyNumberFormat="1" applyFont="1" applyAlignment="1">
      <alignment horizontal="right" vertical="center" readingOrder="2"/>
    </xf>
    <xf numFmtId="1" fontId="5" fillId="0" borderId="0" xfId="63" applyNumberFormat="1" applyFont="1" applyAlignment="1">
      <alignment horizontal="right" vertical="center"/>
    </xf>
    <xf numFmtId="1" fontId="11" fillId="0" borderId="0" xfId="63" applyNumberFormat="1" applyFont="1" applyAlignment="1">
      <alignment vertical="center"/>
    </xf>
    <xf numFmtId="1" fontId="11" fillId="0" borderId="0" xfId="63" applyNumberFormat="1" applyFont="1" applyAlignment="1">
      <alignment horizontal="right" vertical="center" readingOrder="2"/>
    </xf>
    <xf numFmtId="1" fontId="12" fillId="0" borderId="0" xfId="63" applyNumberFormat="1" applyFont="1" applyAlignment="1">
      <alignment vertical="center"/>
    </xf>
    <xf numFmtId="1" fontId="10" fillId="0" borderId="0" xfId="63" applyNumberFormat="1" applyFont="1" applyAlignment="1">
      <alignment horizontal="right" vertical="center" readingOrder="2"/>
    </xf>
    <xf numFmtId="1" fontId="10" fillId="0" borderId="0" xfId="63" quotePrefix="1" applyNumberFormat="1" applyFont="1" applyAlignment="1">
      <alignment horizontal="right" vertical="center" readingOrder="2"/>
    </xf>
    <xf numFmtId="1" fontId="5" fillId="0" borderId="0" xfId="63" quotePrefix="1" applyNumberFormat="1" applyFont="1" applyAlignment="1">
      <alignment horizontal="right" vertical="center" readingOrder="2"/>
    </xf>
    <xf numFmtId="3" fontId="11" fillId="0" borderId="0" xfId="63" applyNumberFormat="1" applyFont="1" applyAlignment="1">
      <alignment vertical="center"/>
    </xf>
    <xf numFmtId="1" fontId="5" fillId="0" borderId="0" xfId="63" applyNumberFormat="1" applyFont="1" applyAlignment="1">
      <alignment horizontal="right" vertical="center" wrapText="1" readingOrder="2"/>
    </xf>
    <xf numFmtId="1" fontId="39" fillId="0" borderId="0" xfId="63" applyNumberFormat="1" applyFont="1" applyAlignment="1">
      <alignment horizontal="right" vertical="center" readingOrder="2"/>
    </xf>
    <xf numFmtId="1" fontId="5" fillId="0" borderId="0" xfId="63" quotePrefix="1" applyNumberFormat="1" applyFont="1" applyAlignment="1">
      <alignment horizontal="right" vertical="center"/>
    </xf>
    <xf numFmtId="167" fontId="5" fillId="0" borderId="0" xfId="63" applyNumberFormat="1" applyFont="1" applyAlignment="1">
      <alignment vertical="center"/>
    </xf>
    <xf numFmtId="167" fontId="10" fillId="0" borderId="0" xfId="63" applyNumberFormat="1" applyFont="1" applyAlignment="1">
      <alignment vertical="center"/>
    </xf>
    <xf numFmtId="1" fontId="5" fillId="0" borderId="0" xfId="64" applyNumberFormat="1" applyFont="1" applyAlignment="1">
      <alignment vertical="center"/>
    </xf>
    <xf numFmtId="1" fontId="6" fillId="0" borderId="0" xfId="64" quotePrefix="1" applyNumberFormat="1" applyFont="1" applyAlignment="1">
      <alignment horizontal="right" vertical="center" readingOrder="2"/>
    </xf>
    <xf numFmtId="167" fontId="5" fillId="0" borderId="0" xfId="64" applyNumberFormat="1" applyFont="1" applyAlignment="1">
      <alignment vertical="center"/>
    </xf>
    <xf numFmtId="1" fontId="5" fillId="0" borderId="0" xfId="64" applyNumberFormat="1" applyFont="1" applyAlignment="1">
      <alignment vertical="center" readingOrder="2"/>
    </xf>
    <xf numFmtId="167" fontId="14" fillId="0" borderId="0" xfId="64" applyNumberFormat="1" applyFont="1" applyAlignment="1">
      <alignment vertical="center"/>
    </xf>
    <xf numFmtId="1" fontId="14" fillId="0" borderId="0" xfId="64" applyNumberFormat="1" applyFont="1" applyAlignment="1">
      <alignment vertical="center"/>
    </xf>
    <xf numFmtId="1" fontId="5" fillId="0" borderId="0" xfId="64" applyNumberFormat="1" applyFont="1" applyAlignment="1">
      <alignment horizontal="right" vertical="center" readingOrder="2"/>
    </xf>
    <xf numFmtId="1" fontId="12" fillId="0" borderId="0" xfId="64" applyNumberFormat="1" applyFont="1" applyAlignment="1">
      <alignment horizontal="right" vertical="center" readingOrder="2"/>
    </xf>
    <xf numFmtId="167" fontId="12" fillId="0" borderId="0" xfId="64" applyNumberFormat="1" applyFont="1" applyAlignment="1">
      <alignment vertical="center"/>
    </xf>
    <xf numFmtId="167" fontId="11" fillId="0" borderId="0" xfId="64" applyNumberFormat="1" applyFont="1" applyAlignment="1">
      <alignment vertical="center"/>
    </xf>
    <xf numFmtId="167" fontId="12" fillId="0" borderId="0" xfId="64" applyNumberFormat="1" applyFont="1" applyAlignment="1">
      <alignment horizontal="right" vertical="center"/>
    </xf>
    <xf numFmtId="1" fontId="11" fillId="0" borderId="0" xfId="64" applyNumberFormat="1" applyFont="1" applyAlignment="1">
      <alignment horizontal="right" vertical="center" readingOrder="2"/>
    </xf>
    <xf numFmtId="1" fontId="12" fillId="0" borderId="0" xfId="64" quotePrefix="1" applyNumberFormat="1" applyFont="1" applyAlignment="1">
      <alignment horizontal="right" vertical="center" readingOrder="2"/>
    </xf>
    <xf numFmtId="3" fontId="10" fillId="0" borderId="0" xfId="64" applyNumberFormat="1" applyFont="1" applyAlignment="1">
      <alignment horizontal="right" vertical="center"/>
    </xf>
    <xf numFmtId="1" fontId="13" fillId="0" borderId="0" xfId="64" applyNumberFormat="1" applyFont="1" applyAlignment="1">
      <alignment vertical="center"/>
    </xf>
    <xf numFmtId="167" fontId="5" fillId="0" borderId="0" xfId="63" applyNumberFormat="1" applyFont="1" applyAlignment="1">
      <alignment horizontal="right" vertical="center"/>
    </xf>
    <xf numFmtId="1" fontId="6" fillId="0" borderId="0" xfId="65" quotePrefix="1" applyNumberFormat="1" applyFont="1" applyAlignment="1">
      <alignment horizontal="right" vertical="center" readingOrder="2"/>
    </xf>
    <xf numFmtId="167" fontId="5" fillId="0" borderId="0" xfId="65" applyNumberFormat="1" applyFont="1" applyAlignment="1">
      <alignment vertical="center"/>
    </xf>
    <xf numFmtId="1" fontId="5" fillId="0" borderId="0" xfId="65" applyNumberFormat="1" applyFont="1" applyAlignment="1">
      <alignment vertical="center" readingOrder="2"/>
    </xf>
    <xf numFmtId="167" fontId="14" fillId="0" borderId="0" xfId="65" applyNumberFormat="1" applyFont="1" applyAlignment="1">
      <alignment vertical="center"/>
    </xf>
    <xf numFmtId="1" fontId="7" fillId="0" borderId="0" xfId="65" applyNumberFormat="1" applyFont="1" applyAlignment="1">
      <alignment vertical="center"/>
    </xf>
    <xf numFmtId="1" fontId="14" fillId="0" borderId="0" xfId="65" applyNumberFormat="1" applyFont="1" applyAlignment="1">
      <alignment horizontal="right" vertical="center" readingOrder="2"/>
    </xf>
    <xf numFmtId="1" fontId="5" fillId="0" borderId="0" xfId="65" applyNumberFormat="1" applyFont="1" applyAlignment="1">
      <alignment vertical="center"/>
    </xf>
    <xf numFmtId="1" fontId="5" fillId="0" borderId="0" xfId="65" applyNumberFormat="1" applyFont="1" applyAlignment="1">
      <alignment horizontal="right" vertical="center" readingOrder="2"/>
    </xf>
    <xf numFmtId="1" fontId="11" fillId="0" borderId="0" xfId="65" applyNumberFormat="1" applyFont="1" applyAlignment="1">
      <alignment horizontal="right" vertical="center" readingOrder="2"/>
    </xf>
    <xf numFmtId="167" fontId="11" fillId="0" borderId="0" xfId="65" applyNumberFormat="1" applyFont="1" applyAlignment="1">
      <alignment vertical="center"/>
    </xf>
    <xf numFmtId="1" fontId="11" fillId="0" borderId="0" xfId="65" applyNumberFormat="1" applyFont="1" applyAlignment="1">
      <alignment vertical="center"/>
    </xf>
    <xf numFmtId="167" fontId="12" fillId="0" borderId="0" xfId="65" applyNumberFormat="1" applyFont="1" applyAlignment="1">
      <alignment vertical="center"/>
    </xf>
    <xf numFmtId="1" fontId="5" fillId="0" borderId="0" xfId="65" applyNumberFormat="1" applyFont="1" applyAlignment="1">
      <alignment horizontal="right" vertical="center"/>
    </xf>
    <xf numFmtId="1" fontId="14" fillId="0" borderId="0" xfId="65" applyNumberFormat="1" applyFont="1" applyAlignment="1">
      <alignment horizontal="right" vertical="center"/>
    </xf>
    <xf numFmtId="1" fontId="14" fillId="0" borderId="0" xfId="65" applyNumberFormat="1" applyFont="1" applyAlignment="1">
      <alignment vertical="center" readingOrder="2"/>
    </xf>
    <xf numFmtId="1" fontId="5" fillId="0" borderId="0" xfId="65" applyNumberFormat="1" applyFont="1" applyAlignment="1">
      <alignment horizontal="center" vertical="center"/>
    </xf>
    <xf numFmtId="1" fontId="10" fillId="0" borderId="0" xfId="65" quotePrefix="1" applyNumberFormat="1" applyFont="1" applyAlignment="1">
      <alignment horizontal="center" vertical="center"/>
    </xf>
    <xf numFmtId="1" fontId="11" fillId="0" borderId="0" xfId="65" applyNumberFormat="1" applyFont="1" applyAlignment="1">
      <alignment vertical="center" readingOrder="2"/>
    </xf>
    <xf numFmtId="1" fontId="11" fillId="0" borderId="0" xfId="65" applyNumberFormat="1" applyFont="1" applyAlignment="1">
      <alignment horizontal="center" vertical="center"/>
    </xf>
    <xf numFmtId="1" fontId="12" fillId="0" borderId="0" xfId="65" applyNumberFormat="1" applyFont="1" applyAlignment="1">
      <alignment horizontal="right" vertical="center" readingOrder="2"/>
    </xf>
    <xf numFmtId="1" fontId="5" fillId="0" borderId="0" xfId="65" quotePrefix="1" applyNumberFormat="1" applyFont="1" applyAlignment="1">
      <alignment horizontal="left" vertical="center"/>
    </xf>
    <xf numFmtId="3" fontId="5" fillId="0" borderId="0" xfId="65" applyNumberFormat="1" applyFont="1" applyAlignment="1">
      <alignment horizontal="right" vertical="center"/>
    </xf>
    <xf numFmtId="1" fontId="4" fillId="0" borderId="0" xfId="65" applyNumberFormat="1" applyFont="1" applyAlignment="1">
      <alignment vertical="center" readingOrder="2"/>
    </xf>
    <xf numFmtId="1" fontId="10" fillId="0" borderId="0" xfId="65" applyNumberFormat="1" applyFont="1" applyAlignment="1">
      <alignment vertical="center"/>
    </xf>
    <xf numFmtId="1" fontId="5" fillId="0" borderId="0" xfId="65" quotePrefix="1" applyNumberFormat="1" applyFont="1" applyAlignment="1">
      <alignment horizontal="right" vertical="center"/>
    </xf>
    <xf numFmtId="1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vertical="center"/>
    </xf>
    <xf numFmtId="169" fontId="4" fillId="0" borderId="0" xfId="66" applyNumberFormat="1" applyFont="1" applyFill="1" applyAlignment="1" applyProtection="1">
      <alignment horizontal="left" vertical="center"/>
    </xf>
    <xf numFmtId="169" fontId="56" fillId="0" borderId="0" xfId="66" applyNumberFormat="1" applyFont="1" applyFill="1" applyAlignment="1">
      <alignment vertical="center"/>
    </xf>
    <xf numFmtId="169" fontId="6" fillId="0" borderId="0" xfId="66" quotePrefix="1" applyNumberFormat="1" applyFont="1" applyFill="1" applyAlignment="1">
      <alignment horizontal="right" vertical="center" readingOrder="2"/>
    </xf>
    <xf numFmtId="169" fontId="5" fillId="0" borderId="0" xfId="66" applyNumberFormat="1" applyFont="1" applyFill="1" applyAlignment="1">
      <alignment vertical="center"/>
    </xf>
    <xf numFmtId="169" fontId="7" fillId="0" borderId="0" xfId="66" applyNumberFormat="1" applyFont="1" applyFill="1" applyAlignment="1">
      <alignment vertical="center"/>
    </xf>
    <xf numFmtId="0" fontId="5" fillId="0" borderId="0" xfId="67" applyFont="1" applyFill="1" applyAlignment="1">
      <alignment vertical="center"/>
    </xf>
    <xf numFmtId="169" fontId="8" fillId="0" borderId="0" xfId="66" applyNumberFormat="1" applyFont="1" applyFill="1" applyAlignment="1">
      <alignment vertical="center"/>
    </xf>
    <xf numFmtId="2" fontId="5" fillId="0" borderId="0" xfId="67" applyNumberFormat="1" applyFont="1" applyFill="1" applyAlignment="1">
      <alignment vertical="center"/>
    </xf>
    <xf numFmtId="1" fontId="10" fillId="0" borderId="0" xfId="70" applyNumberFormat="1" applyFont="1" applyFill="1" applyAlignment="1">
      <alignment horizontal="right" vertical="center"/>
    </xf>
    <xf numFmtId="0" fontId="5" fillId="0" borderId="0" xfId="5" applyFont="1" applyFill="1" applyBorder="1" applyAlignment="1">
      <alignment vertical="center"/>
    </xf>
    <xf numFmtId="0" fontId="11" fillId="0" borderId="0" xfId="68" applyFont="1" applyFill="1" applyBorder="1" applyAlignment="1">
      <alignment horizontal="right" vertical="center"/>
    </xf>
    <xf numFmtId="3" fontId="5" fillId="0" borderId="0" xfId="68" applyNumberFormat="1" applyFont="1" applyFill="1" applyBorder="1" applyAlignment="1">
      <alignment horizontal="right" vertical="center" readingOrder="1"/>
    </xf>
    <xf numFmtId="3" fontId="5" fillId="0" borderId="0" xfId="68" applyNumberFormat="1" applyFont="1" applyFill="1" applyBorder="1" applyAlignment="1">
      <alignment vertical="center"/>
    </xf>
    <xf numFmtId="2" fontId="10" fillId="0" borderId="0" xfId="68" applyNumberFormat="1" applyFont="1" applyFill="1" applyAlignment="1">
      <alignment vertical="center"/>
    </xf>
    <xf numFmtId="0" fontId="5" fillId="0" borderId="0" xfId="68" applyFont="1" applyFill="1" applyBorder="1" applyAlignment="1">
      <alignment vertical="center"/>
    </xf>
    <xf numFmtId="1" fontId="5" fillId="0" borderId="0" xfId="70" applyNumberFormat="1" applyFont="1" applyFill="1" applyAlignment="1">
      <alignment horizontal="right" vertical="center"/>
    </xf>
    <xf numFmtId="168" fontId="5" fillId="0" borderId="0" xfId="68" applyNumberFormat="1" applyFont="1" applyFill="1" applyBorder="1" applyAlignment="1">
      <alignment horizontal="right" vertical="center"/>
    </xf>
    <xf numFmtId="0" fontId="11" fillId="0" borderId="0" xfId="68" applyFont="1" applyFill="1" applyBorder="1" applyAlignment="1">
      <alignment vertical="center"/>
    </xf>
    <xf numFmtId="2" fontId="5" fillId="0" borderId="0" xfId="67" applyNumberFormat="1" applyFont="1" applyFill="1" applyBorder="1" applyAlignment="1">
      <alignment vertical="center"/>
    </xf>
    <xf numFmtId="2" fontId="36" fillId="0" borderId="0" xfId="67" applyNumberFormat="1" applyFont="1" applyFill="1" applyBorder="1" applyAlignment="1">
      <alignment vertical="center"/>
    </xf>
    <xf numFmtId="0" fontId="13" fillId="0" borderId="0" xfId="67" applyFont="1" applyFill="1" applyAlignment="1">
      <alignment vertical="center"/>
    </xf>
    <xf numFmtId="169" fontId="10" fillId="0" borderId="0" xfId="66" applyNumberFormat="1" applyFont="1" applyFill="1" applyAlignment="1">
      <alignment horizontal="right" vertical="center"/>
    </xf>
    <xf numFmtId="2" fontId="10" fillId="0" borderId="0" xfId="71" applyNumberFormat="1" applyFont="1" applyFill="1" applyAlignment="1" applyProtection="1">
      <alignment horizontal="left" vertical="center"/>
    </xf>
    <xf numFmtId="2" fontId="4" fillId="0" borderId="0" xfId="70" applyNumberFormat="1" applyFont="1" applyFill="1" applyAlignment="1" applyProtection="1">
      <alignment horizontal="left" vertical="center"/>
    </xf>
    <xf numFmtId="2" fontId="56" fillId="0" borderId="0" xfId="70" applyNumberFormat="1" applyFont="1" applyFill="1" applyAlignment="1">
      <alignment vertical="center"/>
    </xf>
    <xf numFmtId="2" fontId="6" fillId="0" borderId="0" xfId="70" quotePrefix="1" applyNumberFormat="1" applyFont="1" applyFill="1" applyAlignment="1">
      <alignment horizontal="right" vertical="center" readingOrder="2"/>
    </xf>
    <xf numFmtId="2" fontId="5" fillId="0" borderId="0" xfId="70" applyNumberFormat="1" applyFont="1" applyFill="1" applyAlignment="1">
      <alignment vertical="center"/>
    </xf>
    <xf numFmtId="2" fontId="5" fillId="0" borderId="0" xfId="70" applyNumberFormat="1" applyFont="1" applyFill="1" applyAlignment="1">
      <alignment vertical="center" readingOrder="2"/>
    </xf>
    <xf numFmtId="2" fontId="14" fillId="0" borderId="0" xfId="70" applyNumberFormat="1" applyFont="1" applyFill="1" applyAlignment="1">
      <alignment vertical="center"/>
    </xf>
    <xf numFmtId="2" fontId="7" fillId="0" borderId="0" xfId="70" quotePrefix="1" applyNumberFormat="1" applyFont="1" applyFill="1" applyAlignment="1">
      <alignment horizontal="right" vertical="center" readingOrder="2"/>
    </xf>
    <xf numFmtId="2" fontId="4" fillId="0" borderId="0" xfId="70" applyNumberFormat="1" applyFont="1" applyFill="1" applyAlignment="1">
      <alignment vertical="center" readingOrder="2"/>
    </xf>
    <xf numFmtId="2" fontId="10" fillId="0" borderId="0" xfId="70" applyNumberFormat="1" applyFont="1" applyFill="1" applyAlignment="1">
      <alignment horizontal="right" vertical="center" readingOrder="2"/>
    </xf>
    <xf numFmtId="2" fontId="5" fillId="0" borderId="0" xfId="70" applyNumberFormat="1" applyFont="1" applyFill="1" applyAlignment="1" applyProtection="1">
      <alignment horizontal="left" vertical="center"/>
    </xf>
    <xf numFmtId="2" fontId="11" fillId="0" borderId="0" xfId="70" applyNumberFormat="1" applyFont="1" applyFill="1" applyAlignment="1">
      <alignment horizontal="right" vertical="center" readingOrder="2"/>
    </xf>
    <xf numFmtId="1" fontId="5" fillId="0" borderId="0" xfId="68" applyNumberFormat="1" applyFont="1" applyFill="1" applyAlignment="1">
      <alignment vertical="center"/>
    </xf>
    <xf numFmtId="2" fontId="5" fillId="0" borderId="0" xfId="68" applyNumberFormat="1" applyFont="1" applyFill="1" applyAlignment="1">
      <alignment vertical="center"/>
    </xf>
    <xf numFmtId="2" fontId="5" fillId="0" borderId="0" xfId="72" applyNumberFormat="1" applyFont="1" applyFill="1" applyAlignment="1">
      <alignment vertical="center"/>
    </xf>
    <xf numFmtId="2" fontId="7" fillId="0" borderId="0" xfId="72" quotePrefix="1" applyNumberFormat="1" applyFont="1" applyFill="1" applyAlignment="1" applyProtection="1">
      <alignment horizontal="left" vertical="center"/>
    </xf>
    <xf numFmtId="2" fontId="14" fillId="0" borderId="0" xfId="72" applyNumberFormat="1" applyFont="1" applyFill="1" applyAlignment="1">
      <alignment vertical="center"/>
    </xf>
    <xf numFmtId="2" fontId="5" fillId="0" borderId="0" xfId="70" quotePrefix="1" applyNumberFormat="1" applyFont="1" applyFill="1" applyAlignment="1">
      <alignment horizontal="right" vertical="center" readingOrder="2"/>
    </xf>
    <xf numFmtId="2" fontId="5" fillId="0" borderId="0" xfId="12" applyNumberFormat="1" applyFont="1" applyFill="1" applyAlignment="1">
      <alignment vertical="center"/>
    </xf>
    <xf numFmtId="2" fontId="10" fillId="0" borderId="0" xfId="72" applyNumberFormat="1" applyFont="1" applyFill="1" applyAlignment="1">
      <alignment horizontal="right" vertical="center"/>
    </xf>
    <xf numFmtId="2" fontId="21" fillId="0" borderId="0" xfId="12" applyNumberFormat="1" applyFont="1" applyFill="1" applyAlignment="1">
      <alignment vertical="center"/>
    </xf>
    <xf numFmtId="2" fontId="10" fillId="0" borderId="0" xfId="72" applyNumberFormat="1" applyFont="1" applyFill="1" applyAlignment="1">
      <alignment vertical="center"/>
    </xf>
    <xf numFmtId="3" fontId="5" fillId="0" borderId="0" xfId="70" applyNumberFormat="1" applyFont="1" applyFill="1" applyAlignment="1">
      <alignment vertical="center"/>
    </xf>
    <xf numFmtId="0" fontId="10" fillId="0" borderId="0" xfId="68" applyFont="1" applyFill="1" applyAlignment="1">
      <alignment vertical="center"/>
    </xf>
    <xf numFmtId="3" fontId="10" fillId="0" borderId="0" xfId="72" applyNumberFormat="1" applyFont="1" applyFill="1" applyAlignment="1">
      <alignment vertical="center"/>
    </xf>
    <xf numFmtId="1" fontId="4" fillId="0" borderId="0" xfId="73" applyNumberFormat="1" applyFont="1" applyFill="1" applyAlignment="1" applyProtection="1">
      <alignment horizontal="left" vertical="center"/>
    </xf>
    <xf numFmtId="0" fontId="5" fillId="0" borderId="0" xfId="68" applyFont="1" applyFill="1" applyAlignment="1">
      <alignment vertical="center"/>
    </xf>
    <xf numFmtId="1" fontId="5" fillId="0" borderId="0" xfId="73" applyNumberFormat="1" applyFont="1" applyFill="1" applyAlignment="1">
      <alignment vertical="center"/>
    </xf>
    <xf numFmtId="1" fontId="5" fillId="0" borderId="0" xfId="73" applyNumberFormat="1" applyFont="1" applyFill="1" applyAlignment="1">
      <alignment horizontal="right" vertical="center" readingOrder="2"/>
    </xf>
    <xf numFmtId="169" fontId="7" fillId="0" borderId="0" xfId="73" quotePrefix="1" applyNumberFormat="1" applyFont="1" applyFill="1" applyAlignment="1" applyProtection="1">
      <alignment horizontal="left" vertical="center"/>
    </xf>
    <xf numFmtId="169" fontId="7" fillId="0" borderId="0" xfId="73" applyNumberFormat="1" applyFont="1" applyFill="1" applyAlignment="1">
      <alignment vertical="center"/>
    </xf>
    <xf numFmtId="169" fontId="7" fillId="0" borderId="0" xfId="73" applyNumberFormat="1" applyFont="1" applyFill="1" applyAlignment="1" applyProtection="1">
      <alignment horizontal="left" vertical="center"/>
    </xf>
    <xf numFmtId="169" fontId="7" fillId="0" borderId="0" xfId="73" applyNumberFormat="1" applyFont="1" applyFill="1" applyAlignment="1">
      <alignment horizontal="right" vertical="center"/>
    </xf>
    <xf numFmtId="169" fontId="4" fillId="0" borderId="0" xfId="73" applyNumberFormat="1" applyFont="1" applyFill="1" applyAlignment="1">
      <alignment horizontal="right" vertical="center" readingOrder="2"/>
    </xf>
    <xf numFmtId="3" fontId="5" fillId="0" borderId="0" xfId="68" applyNumberFormat="1" applyFont="1" applyFill="1" applyAlignment="1">
      <alignment vertical="center"/>
    </xf>
    <xf numFmtId="2" fontId="5" fillId="0" borderId="0" xfId="68" applyNumberFormat="1" applyFont="1" applyFill="1" applyAlignment="1">
      <alignment horizontal="center" vertical="center"/>
    </xf>
    <xf numFmtId="1" fontId="7" fillId="0" borderId="0" xfId="73" quotePrefix="1" applyNumberFormat="1" applyFont="1" applyFill="1" applyAlignment="1" applyProtection="1">
      <alignment horizontal="left" vertical="center"/>
    </xf>
    <xf numFmtId="3" fontId="59" fillId="0" borderId="0" xfId="52" applyNumberFormat="1" applyFont="1" applyFill="1" applyBorder="1" applyAlignment="1">
      <alignment horizontal="center" vertical="center"/>
    </xf>
    <xf numFmtId="0" fontId="60" fillId="0" borderId="0" xfId="68" applyFont="1" applyAlignment="1">
      <alignment vertical="center" wrapText="1"/>
    </xf>
    <xf numFmtId="0" fontId="10" fillId="0" borderId="0" xfId="68" applyFont="1" applyAlignment="1">
      <alignment vertical="center" wrapText="1"/>
    </xf>
    <xf numFmtId="169" fontId="5" fillId="0" borderId="0" xfId="12" applyNumberFormat="1" applyFont="1" applyFill="1" applyAlignment="1">
      <alignment vertical="center"/>
    </xf>
    <xf numFmtId="167" fontId="5" fillId="0" borderId="0" xfId="74" applyNumberFormat="1" applyFont="1" applyFill="1" applyAlignment="1">
      <alignment vertical="center"/>
    </xf>
    <xf numFmtId="2" fontId="58" fillId="0" borderId="0" xfId="68" applyNumberFormat="1" applyFont="1" applyFill="1" applyBorder="1" applyAlignment="1">
      <alignment horizontal="center" vertical="center"/>
    </xf>
    <xf numFmtId="2" fontId="36" fillId="0" borderId="0" xfId="68" applyNumberFormat="1" applyFont="1" applyFill="1" applyAlignment="1">
      <alignment vertical="center"/>
    </xf>
    <xf numFmtId="2" fontId="61" fillId="0" borderId="0" xfId="68" applyNumberFormat="1" applyFont="1" applyFill="1" applyAlignment="1">
      <alignment vertical="center" readingOrder="2"/>
    </xf>
    <xf numFmtId="1" fontId="4" fillId="0" borderId="0" xfId="75" applyNumberFormat="1" applyFont="1" applyFill="1" applyAlignment="1" applyProtection="1">
      <alignment horizontal="left" vertical="center"/>
    </xf>
    <xf numFmtId="1" fontId="4" fillId="0" borderId="0" xfId="75" applyNumberFormat="1" applyFont="1" applyFill="1" applyAlignment="1">
      <alignment vertical="center"/>
    </xf>
    <xf numFmtId="1" fontId="6" fillId="0" borderId="0" xfId="75" applyNumberFormat="1" applyFont="1" applyFill="1" applyAlignment="1">
      <alignment horizontal="right" vertical="center" readingOrder="2"/>
    </xf>
    <xf numFmtId="167" fontId="4" fillId="0" borderId="0" xfId="75" applyNumberFormat="1" applyFont="1" applyFill="1" applyAlignment="1">
      <alignment vertical="center"/>
    </xf>
    <xf numFmtId="1" fontId="5" fillId="0" borderId="0" xfId="75" applyNumberFormat="1" applyFont="1" applyFill="1" applyAlignment="1" applyProtection="1">
      <alignment horizontal="left" vertical="center"/>
    </xf>
    <xf numFmtId="1" fontId="5" fillId="0" borderId="0" xfId="75" applyNumberFormat="1" applyFont="1" applyFill="1" applyAlignment="1">
      <alignment vertical="center"/>
    </xf>
    <xf numFmtId="1" fontId="5" fillId="0" borderId="0" xfId="75" applyNumberFormat="1" applyFont="1" applyFill="1" applyAlignment="1">
      <alignment horizontal="right" vertical="center" readingOrder="2"/>
    </xf>
    <xf numFmtId="167" fontId="5" fillId="0" borderId="0" xfId="75" applyNumberFormat="1" applyFont="1" applyFill="1" applyAlignment="1">
      <alignment vertical="center"/>
    </xf>
    <xf numFmtId="167" fontId="5" fillId="0" borderId="0" xfId="75" applyNumberFormat="1" applyFont="1" applyFill="1" applyAlignment="1">
      <alignment horizontal="right" vertical="center"/>
    </xf>
    <xf numFmtId="1" fontId="7" fillId="0" borderId="0" xfId="75" quotePrefix="1" applyNumberFormat="1" applyFont="1" applyFill="1" applyAlignment="1" applyProtection="1">
      <alignment horizontal="left" vertical="center"/>
    </xf>
    <xf numFmtId="167" fontId="7" fillId="0" borderId="0" xfId="75" applyNumberFormat="1" applyFont="1" applyFill="1" applyAlignment="1">
      <alignment vertical="center"/>
    </xf>
    <xf numFmtId="1" fontId="13" fillId="0" borderId="0" xfId="75" applyNumberFormat="1" applyFont="1" applyFill="1" applyAlignment="1">
      <alignment vertical="center"/>
    </xf>
    <xf numFmtId="1" fontId="10" fillId="0" borderId="0" xfId="75" applyNumberFormat="1" applyFont="1" applyFill="1" applyAlignment="1">
      <alignment horizontal="right" vertical="center"/>
    </xf>
    <xf numFmtId="167" fontId="10" fillId="0" borderId="0" xfId="75" applyNumberFormat="1" applyFont="1" applyFill="1" applyAlignment="1">
      <alignment horizontal="right" vertical="center"/>
    </xf>
    <xf numFmtId="167" fontId="10" fillId="0" borderId="0" xfId="75" applyNumberFormat="1" applyFont="1" applyFill="1" applyAlignment="1">
      <alignment vertical="center"/>
    </xf>
    <xf numFmtId="167" fontId="8" fillId="0" borderId="0" xfId="75" quotePrefix="1" applyNumberFormat="1" applyFont="1" applyFill="1" applyAlignment="1">
      <alignment horizontal="right" vertical="center"/>
    </xf>
    <xf numFmtId="167" fontId="8" fillId="0" borderId="0" xfId="75" applyNumberFormat="1" applyFont="1" applyFill="1" applyAlignment="1">
      <alignment vertical="center"/>
    </xf>
    <xf numFmtId="167" fontId="8" fillId="0" borderId="0" xfId="75" quotePrefix="1" applyNumberFormat="1" applyFont="1" applyFill="1" applyAlignment="1">
      <alignment horizontal="left" vertical="center"/>
    </xf>
    <xf numFmtId="167" fontId="12" fillId="0" borderId="0" xfId="75" applyNumberFormat="1" applyFont="1" applyFill="1" applyAlignment="1">
      <alignment vertical="center"/>
    </xf>
    <xf numFmtId="167" fontId="8" fillId="0" borderId="0" xfId="75" applyNumberFormat="1" applyFont="1" applyFill="1" applyAlignment="1">
      <alignment horizontal="right" vertical="center"/>
    </xf>
    <xf numFmtId="167" fontId="11" fillId="0" borderId="0" xfId="75" applyNumberFormat="1" applyFont="1" applyFill="1" applyAlignment="1">
      <alignment vertical="center"/>
    </xf>
    <xf numFmtId="1" fontId="5" fillId="0" borderId="0" xfId="75" quotePrefix="1" applyNumberFormat="1" applyFont="1" applyFill="1" applyAlignment="1" applyProtection="1">
      <alignment horizontal="left" vertical="center"/>
    </xf>
    <xf numFmtId="1" fontId="5" fillId="0" borderId="0" xfId="75" applyNumberFormat="1" applyFont="1" applyFill="1" applyAlignment="1">
      <alignment horizontal="right" vertical="center"/>
    </xf>
    <xf numFmtId="1" fontId="11" fillId="0" borderId="0" xfId="75" applyNumberFormat="1" applyFont="1" applyFill="1" applyAlignment="1">
      <alignment vertical="center"/>
    </xf>
    <xf numFmtId="1" fontId="10" fillId="0" borderId="0" xfId="75" applyNumberFormat="1" applyFont="1" applyFill="1" applyAlignment="1" applyProtection="1">
      <alignment horizontal="left" vertical="center"/>
    </xf>
    <xf numFmtId="1" fontId="7" fillId="0" borderId="0" xfId="75" applyNumberFormat="1" applyFont="1" applyFill="1" applyAlignment="1">
      <alignment vertical="center"/>
    </xf>
    <xf numFmtId="1" fontId="7" fillId="0" borderId="0" xfId="75" quotePrefix="1" applyNumberFormat="1" applyFont="1" applyFill="1" applyBorder="1" applyAlignment="1" applyProtection="1">
      <alignment horizontal="left" vertical="center"/>
    </xf>
    <xf numFmtId="1" fontId="10" fillId="0" borderId="0" xfId="75" quotePrefix="1" applyNumberFormat="1" applyFont="1" applyFill="1" applyAlignment="1" applyProtection="1">
      <alignment horizontal="left" vertical="center"/>
    </xf>
    <xf numFmtId="1" fontId="10" fillId="0" borderId="0" xfId="75" quotePrefix="1" applyNumberFormat="1" applyFont="1" applyFill="1" applyBorder="1" applyAlignment="1" applyProtection="1">
      <alignment horizontal="left" vertical="center"/>
    </xf>
    <xf numFmtId="1" fontId="10" fillId="0" borderId="0" xfId="75" applyNumberFormat="1" applyFont="1" applyFill="1" applyAlignment="1">
      <alignment vertical="center"/>
    </xf>
    <xf numFmtId="1" fontId="10" fillId="0" borderId="0" xfId="75" applyNumberFormat="1" applyFont="1" applyFill="1" applyBorder="1" applyAlignment="1" applyProtection="1">
      <alignment horizontal="left" vertical="center"/>
    </xf>
    <xf numFmtId="1" fontId="7" fillId="0" borderId="0" xfId="77" quotePrefix="1" applyNumberFormat="1" applyFont="1" applyFill="1" applyAlignment="1" applyProtection="1">
      <alignment horizontal="left" vertical="center"/>
    </xf>
    <xf numFmtId="1" fontId="7" fillId="0" borderId="0" xfId="77" applyNumberFormat="1" applyFont="1" applyFill="1" applyAlignment="1" applyProtection="1">
      <alignment horizontal="left" vertical="center"/>
    </xf>
    <xf numFmtId="1" fontId="11" fillId="0" borderId="0" xfId="77" applyNumberFormat="1" applyFont="1" applyFill="1" applyAlignment="1">
      <alignment horizontal="right" vertical="center" readingOrder="2"/>
    </xf>
    <xf numFmtId="1" fontId="10" fillId="0" borderId="0" xfId="77" applyNumberFormat="1" applyFont="1" applyFill="1" applyAlignment="1" applyProtection="1">
      <alignment horizontal="left" vertical="center"/>
    </xf>
    <xf numFmtId="1" fontId="10" fillId="0" borderId="0" xfId="77" applyNumberFormat="1" applyFont="1" applyFill="1" applyAlignment="1">
      <alignment vertical="center"/>
    </xf>
    <xf numFmtId="1" fontId="10" fillId="0" borderId="0" xfId="77" applyNumberFormat="1" applyFont="1" applyFill="1" applyAlignment="1">
      <alignment horizontal="right" vertical="center"/>
    </xf>
    <xf numFmtId="1" fontId="10" fillId="0" borderId="0" xfId="77" applyNumberFormat="1" applyFont="1" applyFill="1" applyAlignment="1" applyProtection="1">
      <alignment horizontal="right" vertical="center"/>
    </xf>
    <xf numFmtId="1" fontId="12" fillId="0" borderId="0" xfId="77" applyNumberFormat="1" applyFont="1" applyFill="1" applyAlignment="1">
      <alignment horizontal="right" vertical="center" readingOrder="2"/>
    </xf>
    <xf numFmtId="1" fontId="5" fillId="0" borderId="0" xfId="77" applyNumberFormat="1" applyFont="1" applyFill="1" applyAlignment="1" applyProtection="1">
      <alignment horizontal="left" vertical="center"/>
    </xf>
    <xf numFmtId="1" fontId="5" fillId="0" borderId="0" xfId="75" applyNumberFormat="1" applyFont="1" applyFill="1" applyAlignment="1">
      <alignment vertical="center" readingOrder="2"/>
    </xf>
    <xf numFmtId="1" fontId="13" fillId="0" borderId="0" xfId="75" applyNumberFormat="1" applyFont="1" applyFill="1" applyAlignment="1" applyProtection="1">
      <alignment horizontal="left" vertical="center"/>
    </xf>
    <xf numFmtId="1" fontId="10" fillId="0" borderId="0" xfId="77" quotePrefix="1" applyNumberFormat="1" applyFont="1" applyFill="1" applyAlignment="1" applyProtection="1">
      <alignment horizontal="left" vertical="center"/>
    </xf>
    <xf numFmtId="1" fontId="5" fillId="0" borderId="0" xfId="77" applyNumberFormat="1" applyFont="1" applyFill="1" applyAlignment="1">
      <alignment vertical="center"/>
    </xf>
    <xf numFmtId="1" fontId="5" fillId="0" borderId="0" xfId="1" applyNumberFormat="1" applyFont="1" applyFill="1" applyBorder="1" applyAlignment="1" applyProtection="1">
      <alignment horizontal="left" vertical="center"/>
    </xf>
    <xf numFmtId="167" fontId="7" fillId="0" borderId="0" xfId="75" applyNumberFormat="1" applyFont="1" applyFill="1" applyBorder="1" applyAlignment="1">
      <alignment vertical="center"/>
    </xf>
    <xf numFmtId="1" fontId="10" fillId="0" borderId="0" xfId="77" applyNumberFormat="1" applyFont="1" applyFill="1" applyAlignment="1" applyProtection="1">
      <alignment horizontal="right"/>
    </xf>
    <xf numFmtId="167" fontId="22" fillId="0" borderId="0" xfId="75" applyNumberFormat="1" applyFont="1" applyFill="1" applyAlignment="1">
      <alignment vertical="center"/>
    </xf>
    <xf numFmtId="1" fontId="7" fillId="0" borderId="0" xfId="75" applyNumberFormat="1" applyFont="1" applyFill="1" applyAlignment="1" applyProtection="1">
      <alignment horizontal="left" vertical="center"/>
    </xf>
    <xf numFmtId="1" fontId="8" fillId="0" borderId="0" xfId="75" applyNumberFormat="1" applyFont="1" applyFill="1" applyAlignment="1">
      <alignment horizontal="right" vertical="center" readingOrder="2"/>
    </xf>
    <xf numFmtId="1" fontId="12" fillId="0" borderId="0" xfId="75" applyNumberFormat="1" applyFont="1" applyFill="1" applyAlignment="1" applyProtection="1">
      <alignment horizontal="right" vertical="center" readingOrder="1"/>
    </xf>
    <xf numFmtId="0" fontId="5" fillId="0" borderId="0" xfId="10" applyFont="1" applyFill="1" applyAlignment="1">
      <alignment horizontal="left" vertical="center"/>
    </xf>
    <xf numFmtId="2" fontId="10" fillId="0" borderId="0" xfId="70" applyNumberFormat="1" applyFont="1" applyFill="1" applyAlignment="1">
      <alignment horizontal="right" vertical="center"/>
    </xf>
    <xf numFmtId="0" fontId="12" fillId="0" borderId="0" xfId="10" applyFont="1" applyBorder="1" applyAlignment="1">
      <alignment vertical="center"/>
    </xf>
    <xf numFmtId="3" fontId="11" fillId="0" borderId="0" xfId="10" applyNumberFormat="1" applyFont="1" applyBorder="1" applyAlignment="1">
      <alignment horizontal="right"/>
    </xf>
    <xf numFmtId="0" fontId="83" fillId="0" borderId="0" xfId="0" applyFont="1" applyAlignment="1">
      <alignment horizontal="left" vertical="center" wrapText="1" readingOrder="1"/>
    </xf>
    <xf numFmtId="0" fontId="85" fillId="0" borderId="0" xfId="0" applyFont="1" applyAlignment="1">
      <alignment horizontal="right" vertical="center" wrapText="1" readingOrder="2"/>
    </xf>
    <xf numFmtId="0" fontId="84" fillId="0" borderId="0" xfId="0" applyFont="1" applyAlignment="1"/>
    <xf numFmtId="43" fontId="86" fillId="0" borderId="0" xfId="287" applyFont="1" applyAlignment="1">
      <alignment horizontal="right" vertical="center" wrapText="1" readingOrder="2"/>
    </xf>
    <xf numFmtId="43" fontId="46" fillId="0" borderId="0" xfId="287" applyFont="1" applyAlignment="1">
      <alignment horizontal="left" vertical="center" wrapText="1" readingOrder="1"/>
    </xf>
    <xf numFmtId="0" fontId="87" fillId="0" borderId="0" xfId="0" applyFont="1" applyAlignment="1">
      <alignment horizontal="left" vertical="center" wrapText="1" readingOrder="1"/>
    </xf>
    <xf numFmtId="0" fontId="87" fillId="0" borderId="0" xfId="0" applyFont="1" applyAlignment="1">
      <alignment horizontal="right" vertical="center" wrapText="1" readingOrder="2"/>
    </xf>
    <xf numFmtId="0" fontId="89" fillId="0" borderId="0" xfId="289" applyAlignment="1" applyProtection="1">
      <alignment horizontal="left" vertical="center" wrapText="1" readingOrder="1"/>
    </xf>
    <xf numFmtId="43" fontId="89" fillId="0" borderId="0" xfId="289" applyNumberFormat="1" applyAlignment="1" applyProtection="1">
      <alignment horizontal="right" vertical="center" wrapText="1" readingOrder="2"/>
    </xf>
    <xf numFmtId="0" fontId="89" fillId="0" borderId="0" xfId="289" applyAlignment="1" applyProtection="1">
      <alignment horizontal="right" vertical="center" wrapText="1" readingOrder="2"/>
    </xf>
    <xf numFmtId="43" fontId="89" fillId="0" borderId="0" xfId="289" applyNumberFormat="1" applyAlignment="1" applyProtection="1">
      <alignment horizontal="left" vertical="center" wrapText="1" readingOrder="1"/>
    </xf>
    <xf numFmtId="3" fontId="23" fillId="0" borderId="0" xfId="0" applyNumberFormat="1" applyFont="1" applyFill="1"/>
    <xf numFmtId="3" fontId="20" fillId="0" borderId="0" xfId="0" applyNumberFormat="1" applyFont="1" applyFill="1"/>
    <xf numFmtId="167" fontId="40" fillId="0" borderId="0" xfId="40" applyNumberFormat="1" applyFont="1" applyAlignment="1" applyProtection="1">
      <alignment horizontal="right" vertical="center"/>
    </xf>
    <xf numFmtId="1" fontId="13" fillId="0" borderId="0" xfId="1" quotePrefix="1" applyNumberFormat="1" applyFont="1" applyAlignment="1" applyProtection="1">
      <alignment horizontal="right" vertical="center"/>
    </xf>
    <xf numFmtId="1" fontId="14" fillId="0" borderId="0" xfId="63" applyNumberFormat="1" applyFont="1" applyAlignment="1">
      <alignment horizontal="right"/>
    </xf>
    <xf numFmtId="167" fontId="10" fillId="0" borderId="0" xfId="63" applyNumberFormat="1" applyFont="1" applyAlignment="1">
      <alignment horizontal="right" vertical="center"/>
    </xf>
    <xf numFmtId="1" fontId="7" fillId="0" borderId="0" xfId="53" applyNumberFormat="1" applyFont="1" applyAlignment="1">
      <alignment horizontal="right" vertical="center" readingOrder="2"/>
    </xf>
    <xf numFmtId="0" fontId="4" fillId="0" borderId="0" xfId="45" quotePrefix="1" applyNumberFormat="1" applyFont="1" applyFill="1" applyBorder="1" applyAlignment="1" applyProtection="1">
      <alignment horizontal="left" vertical="center"/>
    </xf>
    <xf numFmtId="0" fontId="56" fillId="0" borderId="0" xfId="45" applyNumberFormat="1" applyFont="1" applyFill="1" applyBorder="1" applyAlignment="1">
      <alignment horizontal="right" vertical="center"/>
    </xf>
    <xf numFmtId="0" fontId="4" fillId="0" borderId="0" xfId="45" applyNumberFormat="1" applyFont="1" applyFill="1" applyBorder="1" applyAlignment="1">
      <alignment vertical="center"/>
    </xf>
    <xf numFmtId="167" fontId="4" fillId="0" borderId="0" xfId="43" quotePrefix="1" applyNumberFormat="1" applyFont="1" applyFill="1" applyAlignment="1" applyProtection="1">
      <alignment horizontal="left" vertical="center"/>
    </xf>
    <xf numFmtId="167" fontId="56" fillId="0" borderId="0" xfId="43" applyNumberFormat="1" applyFont="1" applyAlignment="1">
      <alignment vertical="center"/>
    </xf>
    <xf numFmtId="1" fontId="90" fillId="0" borderId="0" xfId="56" applyNumberFormat="1" applyFont="1" applyAlignment="1">
      <alignment vertical="center"/>
    </xf>
    <xf numFmtId="1" fontId="90" fillId="0" borderId="0" xfId="10" applyNumberFormat="1" applyFont="1" applyAlignment="1">
      <alignment vertical="center"/>
    </xf>
    <xf numFmtId="167" fontId="7" fillId="0" borderId="0" xfId="22" quotePrefix="1" applyNumberFormat="1" applyFont="1" applyAlignment="1">
      <alignment horizontal="right" vertical="center" readingOrder="2"/>
    </xf>
    <xf numFmtId="167" fontId="12" fillId="0" borderId="0" xfId="43" applyNumberFormat="1" applyFont="1" applyAlignment="1">
      <alignment horizontal="right" vertical="center" readingOrder="2"/>
    </xf>
    <xf numFmtId="180" fontId="5" fillId="0" borderId="0" xfId="56" applyNumberFormat="1" applyFont="1" applyFill="1" applyBorder="1" applyAlignment="1" applyProtection="1">
      <alignment horizontal="right" vertical="center"/>
    </xf>
    <xf numFmtId="1" fontId="5" fillId="0" borderId="0" xfId="56" quotePrefix="1" applyNumberFormat="1" applyFont="1" applyAlignment="1">
      <alignment horizontal="right" vertical="center" readingOrder="2"/>
    </xf>
    <xf numFmtId="1" fontId="5" fillId="0" borderId="0" xfId="56" applyNumberFormat="1" applyFont="1" applyAlignment="1">
      <alignment horizontal="right" vertical="center"/>
    </xf>
    <xf numFmtId="1" fontId="12" fillId="0" borderId="0" xfId="56" quotePrefix="1" applyNumberFormat="1" applyFont="1" applyAlignment="1">
      <alignment horizontal="right" vertical="center" readingOrder="2"/>
    </xf>
    <xf numFmtId="167" fontId="10" fillId="0" borderId="0" xfId="56" applyNumberFormat="1" applyFont="1" applyAlignment="1">
      <alignment horizontal="right" vertical="center"/>
    </xf>
    <xf numFmtId="167" fontId="5" fillId="0" borderId="0" xfId="56" applyNumberFormat="1" applyFont="1" applyAlignment="1">
      <alignment horizontal="right" vertical="center"/>
    </xf>
    <xf numFmtId="1" fontId="12" fillId="0" borderId="0" xfId="56" applyNumberFormat="1" applyFont="1" applyAlignment="1">
      <alignment horizontal="right" vertical="center"/>
    </xf>
    <xf numFmtId="1" fontId="12" fillId="0" borderId="0" xfId="56" applyNumberFormat="1" applyFont="1" applyAlignment="1">
      <alignment horizontal="left" vertical="center" readingOrder="2"/>
    </xf>
    <xf numFmtId="1" fontId="12" fillId="0" borderId="0" xfId="56" applyNumberFormat="1" applyFont="1" applyAlignment="1">
      <alignment vertical="center" readingOrder="2"/>
    </xf>
    <xf numFmtId="1" fontId="12" fillId="0" borderId="0" xfId="56" quotePrefix="1" applyNumberFormat="1" applyFont="1" applyAlignment="1">
      <alignment vertical="center" readingOrder="2"/>
    </xf>
    <xf numFmtId="1" fontId="11" fillId="0" borderId="0" xfId="10" applyNumberFormat="1" applyFont="1" applyAlignment="1">
      <alignment vertical="center"/>
    </xf>
    <xf numFmtId="3" fontId="10" fillId="0" borderId="0" xfId="10" applyNumberFormat="1" applyFont="1" applyBorder="1" applyAlignment="1">
      <alignment vertical="center"/>
    </xf>
    <xf numFmtId="0" fontId="5" fillId="0" borderId="0" xfId="10" applyFont="1" applyAlignment="1">
      <alignment horizontal="left" vertical="center"/>
    </xf>
    <xf numFmtId="0" fontId="15" fillId="0" borderId="0" xfId="10" applyFont="1" applyFill="1" applyAlignment="1">
      <alignment vertical="center"/>
    </xf>
    <xf numFmtId="167" fontId="10" fillId="0" borderId="0" xfId="43" applyNumberFormat="1" applyFont="1" applyAlignment="1">
      <alignment vertical="center"/>
    </xf>
    <xf numFmtId="0" fontId="0" fillId="0" borderId="0" xfId="0"/>
    <xf numFmtId="0" fontId="0" fillId="0" borderId="0" xfId="0" applyFill="1"/>
    <xf numFmtId="3" fontId="25" fillId="0" borderId="0" xfId="10" applyNumberFormat="1" applyFont="1" applyFill="1" applyBorder="1" applyAlignment="1">
      <alignment vertical="center"/>
    </xf>
    <xf numFmtId="1" fontId="5" fillId="0" borderId="0" xfId="1" applyNumberFormat="1" applyFont="1" applyFill="1" applyAlignment="1">
      <alignment horizontal="right" vertical="center" readingOrder="2"/>
    </xf>
    <xf numFmtId="167" fontId="10" fillId="0" borderId="0" xfId="9" applyNumberFormat="1" applyFont="1" applyFill="1" applyAlignment="1">
      <alignment horizontal="right" vertical="center" wrapText="1"/>
    </xf>
    <xf numFmtId="170" fontId="21" fillId="0" borderId="0" xfId="27" applyNumberFormat="1" applyFont="1" applyFill="1" applyAlignment="1" applyProtection="1">
      <alignment vertical="center"/>
    </xf>
    <xf numFmtId="167" fontId="8" fillId="0" borderId="0" xfId="32" quotePrefix="1" applyNumberFormat="1" applyFont="1" applyAlignment="1" applyProtection="1">
      <alignment horizontal="left" vertical="center"/>
    </xf>
    <xf numFmtId="3" fontId="0" fillId="0" borderId="0" xfId="0" applyNumberFormat="1" applyFont="1" applyFill="1"/>
    <xf numFmtId="170" fontId="21" fillId="0" borderId="0" xfId="35" applyNumberFormat="1" applyFont="1" applyAlignment="1">
      <alignment vertical="center"/>
    </xf>
    <xf numFmtId="0" fontId="8" fillId="0" borderId="0" xfId="10" applyFont="1" applyFill="1" applyAlignment="1">
      <alignment horizontal="right" readingOrder="2"/>
    </xf>
    <xf numFmtId="0" fontId="8" fillId="0" borderId="0" xfId="10" applyFont="1" applyFill="1" applyAlignment="1">
      <alignment horizontal="left" vertical="center"/>
    </xf>
    <xf numFmtId="0" fontId="8" fillId="0" borderId="0" xfId="10" applyFont="1" applyFill="1" applyAlignment="1">
      <alignment horizontal="left"/>
    </xf>
    <xf numFmtId="0" fontId="9" fillId="0" borderId="0" xfId="10" applyFont="1" applyAlignment="1">
      <alignment vertical="center"/>
    </xf>
    <xf numFmtId="0" fontId="9" fillId="0" borderId="0" xfId="10" applyFont="1" applyAlignment="1">
      <alignment vertical="center" readingOrder="2"/>
    </xf>
    <xf numFmtId="0" fontId="8" fillId="0" borderId="0" xfId="10" applyFont="1" applyAlignment="1">
      <alignment vertical="center" wrapText="1"/>
    </xf>
    <xf numFmtId="0" fontId="9" fillId="0" borderId="0" xfId="10" applyFont="1" applyAlignment="1">
      <alignment vertical="center" wrapText="1"/>
    </xf>
    <xf numFmtId="0" fontId="8" fillId="0" borderId="0" xfId="10" applyFont="1" applyAlignment="1">
      <alignment horizontal="right" vertical="center" wrapText="1" readingOrder="2"/>
    </xf>
    <xf numFmtId="3" fontId="83" fillId="0" borderId="0" xfId="0" applyNumberFormat="1" applyFont="1"/>
    <xf numFmtId="3" fontId="8" fillId="0" borderId="0" xfId="10" applyNumberFormat="1" applyFont="1" applyAlignment="1">
      <alignment vertical="center" wrapText="1"/>
    </xf>
    <xf numFmtId="0" fontId="9" fillId="0" borderId="0" xfId="10" quotePrefix="1" applyFont="1" applyAlignment="1">
      <alignment horizontal="left" vertical="center"/>
    </xf>
    <xf numFmtId="3" fontId="8" fillId="0" borderId="0" xfId="10" applyNumberFormat="1" applyFont="1" applyAlignment="1">
      <alignment vertical="center"/>
    </xf>
    <xf numFmtId="3" fontId="9" fillId="0" borderId="0" xfId="10" applyNumberFormat="1" applyFont="1" applyAlignment="1">
      <alignment vertical="center"/>
    </xf>
    <xf numFmtId="168" fontId="46" fillId="0" borderId="0" xfId="10" applyNumberFormat="1" applyFont="1" applyFill="1" applyBorder="1" applyAlignment="1">
      <alignment vertical="center"/>
    </xf>
    <xf numFmtId="3" fontId="8" fillId="0" borderId="0" xfId="10" applyNumberFormat="1" applyFont="1" applyAlignment="1">
      <alignment wrapText="1"/>
    </xf>
    <xf numFmtId="167" fontId="40" fillId="0" borderId="0" xfId="43" applyNumberFormat="1" applyFont="1" applyFill="1" applyAlignment="1">
      <alignment horizontal="right" vertical="center"/>
    </xf>
    <xf numFmtId="0" fontId="21" fillId="0" borderId="0" xfId="10" applyFont="1" applyAlignment="1">
      <alignment horizontal="center" vertical="center"/>
    </xf>
    <xf numFmtId="0" fontId="4" fillId="0" borderId="0" xfId="10" applyFont="1" applyAlignment="1">
      <alignment horizontal="right" vertical="center" readingOrder="2"/>
    </xf>
    <xf numFmtId="1" fontId="7" fillId="0" borderId="0" xfId="1" applyNumberFormat="1" applyFont="1" applyFill="1" applyAlignment="1">
      <alignment vertical="center"/>
    </xf>
    <xf numFmtId="0" fontId="8" fillId="0" borderId="0" xfId="10" quotePrefix="1" applyFont="1" applyAlignment="1">
      <alignment horizontal="left" vertical="center"/>
    </xf>
    <xf numFmtId="168" fontId="36" fillId="0" borderId="0" xfId="52" applyNumberFormat="1" applyFont="1" applyFill="1" applyBorder="1" applyAlignment="1">
      <alignment vertical="center"/>
    </xf>
    <xf numFmtId="3" fontId="11" fillId="0" borderId="0" xfId="10" applyNumberFormat="1" applyFont="1" applyAlignment="1">
      <alignment vertical="center"/>
    </xf>
    <xf numFmtId="167" fontId="7" fillId="0" borderId="0" xfId="36" quotePrefix="1" applyNumberFormat="1" applyFont="1" applyFill="1" applyAlignment="1" applyProtection="1">
      <alignment horizontal="left" vertical="center"/>
    </xf>
    <xf numFmtId="0" fontId="46" fillId="0" borderId="0" xfId="0" applyFont="1" applyFill="1" applyBorder="1" applyAlignment="1">
      <alignment vertical="center" shrinkToFit="1"/>
    </xf>
    <xf numFmtId="0" fontId="83" fillId="0" borderId="0" xfId="0" applyFont="1" applyFill="1" applyBorder="1" applyAlignment="1">
      <alignment vertical="center" shrinkToFit="1"/>
    </xf>
    <xf numFmtId="168" fontId="83" fillId="0" borderId="0" xfId="52" applyNumberFormat="1" applyFont="1" applyFill="1" applyBorder="1" applyAlignment="1">
      <alignment horizontal="right" vertical="center" shrinkToFit="1"/>
    </xf>
    <xf numFmtId="168" fontId="18" fillId="0" borderId="0" xfId="0" applyNumberFormat="1" applyFont="1" applyFill="1" applyBorder="1" applyAlignment="1">
      <alignment vertical="center"/>
    </xf>
    <xf numFmtId="168" fontId="22" fillId="0" borderId="0" xfId="0" applyNumberFormat="1" applyFont="1" applyFill="1" applyBorder="1" applyAlignment="1">
      <alignment vertical="center"/>
    </xf>
    <xf numFmtId="1" fontId="12" fillId="0" borderId="0" xfId="70" applyNumberFormat="1" applyFont="1" applyFill="1" applyAlignment="1">
      <alignment horizontal="right" vertical="center"/>
    </xf>
    <xf numFmtId="0" fontId="11" fillId="0" borderId="0" xfId="5" applyFont="1" applyFill="1" applyBorder="1" applyAlignment="1">
      <alignment vertical="center"/>
    </xf>
    <xf numFmtId="3" fontId="11" fillId="0" borderId="0" xfId="68" applyNumberFormat="1" applyFont="1" applyFill="1" applyBorder="1" applyAlignment="1">
      <alignment vertical="center"/>
    </xf>
    <xf numFmtId="0" fontId="9" fillId="0" borderId="0" xfId="5" applyFont="1" applyFill="1" applyBorder="1" applyAlignment="1">
      <alignment vertical="center"/>
    </xf>
    <xf numFmtId="0" fontId="9" fillId="0" borderId="0" xfId="5" quotePrefix="1" applyFont="1" applyFill="1" applyBorder="1" applyAlignment="1">
      <alignment horizontal="left" vertical="center"/>
    </xf>
    <xf numFmtId="0" fontId="9" fillId="0" borderId="0" xfId="5" applyFont="1" applyFill="1" applyBorder="1" applyAlignment="1">
      <alignment horizontal="left" vertical="center"/>
    </xf>
    <xf numFmtId="2" fontId="9" fillId="0" borderId="0" xfId="67" applyNumberFormat="1" applyFont="1" applyFill="1" applyAlignment="1">
      <alignment vertical="center"/>
    </xf>
    <xf numFmtId="0" fontId="9" fillId="0" borderId="0" xfId="68" applyFont="1" applyFill="1" applyBorder="1" applyAlignment="1">
      <alignment horizontal="right" vertical="center"/>
    </xf>
    <xf numFmtId="3" fontId="46" fillId="0" borderId="0" xfId="0" applyNumberFormat="1" applyFont="1" applyFill="1" applyBorder="1" applyAlignment="1">
      <alignment horizontal="right" vertical="center"/>
    </xf>
    <xf numFmtId="3" fontId="83" fillId="0" borderId="0" xfId="0" applyNumberFormat="1" applyFont="1" applyFill="1" applyBorder="1" applyAlignment="1">
      <alignment horizontal="right" vertical="center"/>
    </xf>
    <xf numFmtId="2" fontId="9" fillId="0" borderId="0" xfId="70" applyNumberFormat="1" applyFont="1" applyFill="1" applyAlignment="1" applyProtection="1">
      <alignment horizontal="left" vertical="center"/>
    </xf>
    <xf numFmtId="2" fontId="9" fillId="0" borderId="0" xfId="70" applyNumberFormat="1" applyFont="1" applyFill="1" applyAlignment="1">
      <alignment horizontal="right" vertical="center" readingOrder="2"/>
    </xf>
    <xf numFmtId="2" fontId="9" fillId="0" borderId="0" xfId="70" quotePrefix="1" applyNumberFormat="1" applyFont="1" applyFill="1" applyAlignment="1" applyProtection="1">
      <alignment horizontal="left" vertical="center"/>
    </xf>
    <xf numFmtId="0" fontId="9" fillId="0" borderId="3" xfId="52" applyFont="1" applyFill="1" applyBorder="1" applyAlignment="1">
      <alignment vertical="center"/>
    </xf>
    <xf numFmtId="0" fontId="9" fillId="0" borderId="13" xfId="52" applyFont="1" applyFill="1" applyBorder="1" applyAlignment="1">
      <alignment vertical="center"/>
    </xf>
    <xf numFmtId="0" fontId="9" fillId="0" borderId="2" xfId="52" applyFont="1" applyFill="1" applyBorder="1" applyAlignment="1">
      <alignment vertical="center"/>
    </xf>
    <xf numFmtId="0" fontId="9" fillId="0" borderId="12" xfId="52" applyFont="1" applyFill="1" applyBorder="1" applyAlignment="1">
      <alignment vertical="center"/>
    </xf>
    <xf numFmtId="2" fontId="8" fillId="0" borderId="0" xfId="68" applyNumberFormat="1" applyFont="1" applyFill="1" applyAlignment="1">
      <alignment vertical="center"/>
    </xf>
    <xf numFmtId="2" fontId="45" fillId="0" borderId="0" xfId="68" applyNumberFormat="1" applyFont="1" applyFill="1" applyBorder="1" applyAlignment="1">
      <alignment vertical="center"/>
    </xf>
    <xf numFmtId="168" fontId="46" fillId="0" borderId="0" xfId="0" applyNumberFormat="1" applyFont="1" applyFill="1" applyBorder="1" applyAlignment="1">
      <alignment horizontal="right" vertical="center"/>
    </xf>
    <xf numFmtId="1" fontId="8" fillId="0" borderId="0" xfId="70" applyNumberFormat="1" applyFont="1" applyFill="1" applyAlignment="1">
      <alignment horizontal="right" vertical="center"/>
    </xf>
    <xf numFmtId="2" fontId="9" fillId="0" borderId="0" xfId="68" applyNumberFormat="1" applyFont="1" applyFill="1" applyAlignment="1">
      <alignment vertical="center"/>
    </xf>
    <xf numFmtId="3" fontId="9" fillId="0" borderId="0" xfId="68" applyNumberFormat="1" applyFont="1" applyFill="1" applyAlignment="1">
      <alignment horizontal="center" vertical="center"/>
    </xf>
    <xf numFmtId="3" fontId="8" fillId="0" borderId="0" xfId="68" applyNumberFormat="1" applyFont="1" applyFill="1" applyAlignment="1">
      <alignment horizontal="center" vertical="center"/>
    </xf>
    <xf numFmtId="1" fontId="7" fillId="0" borderId="0" xfId="57" applyNumberFormat="1" applyFont="1" applyAlignment="1">
      <alignment horizontal="right" vertical="center" readingOrder="2"/>
    </xf>
    <xf numFmtId="1" fontId="10" fillId="0" borderId="0" xfId="57" applyNumberFormat="1" applyFont="1" applyAlignment="1">
      <alignment horizontal="right" vertical="center"/>
    </xf>
    <xf numFmtId="1" fontId="7" fillId="0" borderId="0" xfId="75" quotePrefix="1" applyNumberFormat="1" applyFont="1" applyFill="1" applyAlignment="1">
      <alignment horizontal="right" vertical="center" readingOrder="2"/>
    </xf>
    <xf numFmtId="1" fontId="7" fillId="0" borderId="0" xfId="77" quotePrefix="1" applyNumberFormat="1" applyFont="1" applyFill="1" applyAlignment="1">
      <alignment horizontal="right" vertical="center" readingOrder="2"/>
    </xf>
    <xf numFmtId="1" fontId="4" fillId="0" borderId="0" xfId="77" applyNumberFormat="1" applyFont="1" applyFill="1" applyAlignment="1">
      <alignment horizontal="right" vertical="center" readingOrder="2"/>
    </xf>
    <xf numFmtId="167" fontId="94" fillId="0" borderId="0" xfId="75" applyNumberFormat="1" applyFont="1" applyFill="1" applyAlignment="1">
      <alignment vertical="center"/>
    </xf>
    <xf numFmtId="1" fontId="5" fillId="0" borderId="0" xfId="207" applyNumberFormat="1" applyFont="1" applyFill="1" applyAlignment="1">
      <alignment vertical="center"/>
    </xf>
    <xf numFmtId="1" fontId="8" fillId="0" borderId="0" xfId="207" applyNumberFormat="1" applyFont="1" applyFill="1" applyAlignment="1">
      <alignment vertical="center"/>
    </xf>
    <xf numFmtId="1" fontId="9" fillId="0" borderId="0" xfId="75" applyNumberFormat="1" applyFont="1" applyFill="1" applyAlignment="1">
      <alignment vertical="center"/>
    </xf>
    <xf numFmtId="1" fontId="9" fillId="0" borderId="0" xfId="75" applyNumberFormat="1" applyFont="1" applyFill="1" applyAlignment="1">
      <alignment horizontal="right" vertical="center" readingOrder="2"/>
    </xf>
    <xf numFmtId="1" fontId="9" fillId="0" borderId="0" xfId="207" applyNumberFormat="1" applyFont="1" applyFill="1" applyAlignment="1">
      <alignment vertical="center"/>
    </xf>
    <xf numFmtId="0" fontId="5" fillId="0" borderId="0" xfId="207" applyFont="1" applyFill="1" applyAlignment="1">
      <alignment vertical="center"/>
    </xf>
    <xf numFmtId="1" fontId="4" fillId="0" borderId="0" xfId="75" quotePrefix="1" applyNumberFormat="1" applyFont="1" applyFill="1" applyAlignment="1" applyProtection="1">
      <alignment horizontal="left" vertical="center"/>
    </xf>
    <xf numFmtId="1" fontId="10" fillId="0" borderId="0" xfId="75" applyNumberFormat="1" applyFont="1" applyFill="1" applyAlignment="1">
      <alignment vertical="center" wrapText="1"/>
    </xf>
    <xf numFmtId="1" fontId="9" fillId="0" borderId="0" xfId="75" applyNumberFormat="1" applyFont="1" applyFill="1" applyAlignment="1" applyProtection="1">
      <alignment horizontal="left" vertical="center"/>
    </xf>
    <xf numFmtId="167" fontId="9" fillId="0" borderId="0" xfId="75" applyNumberFormat="1" applyFont="1" applyFill="1" applyAlignment="1">
      <alignment horizontal="right" vertical="center"/>
    </xf>
    <xf numFmtId="1" fontId="7" fillId="0" borderId="0" xfId="77" applyNumberFormat="1" applyFont="1" applyFill="1" applyAlignment="1">
      <alignment vertical="center"/>
    </xf>
    <xf numFmtId="1" fontId="11" fillId="0" borderId="0" xfId="77" applyNumberFormat="1" applyFont="1" applyFill="1" applyAlignment="1">
      <alignment vertical="center"/>
    </xf>
    <xf numFmtId="174" fontId="10" fillId="0" borderId="0" xfId="77" applyNumberFormat="1" applyFont="1" applyFill="1" applyAlignment="1" applyProtection="1">
      <alignment vertical="center"/>
    </xf>
    <xf numFmtId="1" fontId="39" fillId="0" borderId="0" xfId="1" quotePrefix="1" applyNumberFormat="1" applyFont="1" applyFill="1" applyAlignment="1">
      <alignment horizontal="right" vertical="center" readingOrder="2"/>
    </xf>
    <xf numFmtId="1" fontId="39" fillId="0" borderId="0" xfId="16" applyNumberFormat="1" applyFont="1" applyFill="1" applyAlignment="1">
      <alignment horizontal="right" vertical="center" readingOrder="2"/>
    </xf>
    <xf numFmtId="0" fontId="95" fillId="0" borderId="0" xfId="207" applyFont="1" applyAlignment="1">
      <alignment horizontal="center" vertical="center" wrapText="1" readingOrder="2"/>
    </xf>
    <xf numFmtId="0" fontId="96" fillId="0" borderId="0" xfId="207" applyFont="1"/>
    <xf numFmtId="1" fontId="7" fillId="0" borderId="0" xfId="77" applyNumberFormat="1" applyFont="1" applyFill="1" applyAlignment="1">
      <alignment horizontal="center" vertical="center" readingOrder="2"/>
    </xf>
    <xf numFmtId="1" fontId="8" fillId="0" borderId="0" xfId="77" applyNumberFormat="1" applyFont="1" applyFill="1" applyAlignment="1" applyProtection="1">
      <alignment horizontal="right" vertical="center"/>
    </xf>
    <xf numFmtId="1" fontId="8" fillId="0" borderId="0" xfId="77" applyNumberFormat="1" applyFont="1" applyFill="1" applyAlignment="1" applyProtection="1">
      <alignment horizontal="left" vertical="center"/>
    </xf>
    <xf numFmtId="1" fontId="8" fillId="0" borderId="0" xfId="77" applyNumberFormat="1" applyFont="1" applyFill="1" applyAlignment="1">
      <alignment horizontal="right" vertical="center" readingOrder="2"/>
    </xf>
    <xf numFmtId="0" fontId="2" fillId="0" borderId="14" xfId="207" applyNumberFormat="1" applyFont="1" applyBorder="1"/>
    <xf numFmtId="0" fontId="2" fillId="0" borderId="14" xfId="207" applyFont="1" applyBorder="1" applyAlignment="1">
      <alignment horizontal="left"/>
    </xf>
    <xf numFmtId="1" fontId="9" fillId="0" borderId="0" xfId="77" applyNumberFormat="1" applyFont="1" applyFill="1" applyAlignment="1" applyProtection="1">
      <alignment horizontal="left" vertical="center"/>
    </xf>
    <xf numFmtId="195" fontId="9" fillId="0" borderId="0" xfId="290" applyNumberFormat="1" applyFont="1" applyFill="1" applyAlignment="1">
      <alignment vertical="center"/>
    </xf>
    <xf numFmtId="1" fontId="9" fillId="0" borderId="0" xfId="77" applyNumberFormat="1" applyFont="1" applyFill="1" applyAlignment="1">
      <alignment horizontal="right" vertical="center" readingOrder="2"/>
    </xf>
    <xf numFmtId="0" fontId="15" fillId="0" borderId="0" xfId="207" applyNumberFormat="1"/>
    <xf numFmtId="0" fontId="15" fillId="0" borderId="0" xfId="207" applyAlignment="1">
      <alignment horizontal="left" indent="1"/>
    </xf>
    <xf numFmtId="1" fontId="8" fillId="0" borderId="0" xfId="77" applyNumberFormat="1" applyFont="1" applyFill="1" applyAlignment="1" applyProtection="1">
      <alignment horizontal="left"/>
    </xf>
    <xf numFmtId="1" fontId="9" fillId="0" borderId="0" xfId="77" applyNumberFormat="1" applyFont="1" applyFill="1" applyAlignment="1" applyProtection="1">
      <alignment horizontal="left"/>
    </xf>
    <xf numFmtId="195" fontId="8" fillId="0" borderId="0" xfId="290" applyNumberFormat="1" applyFont="1" applyFill="1" applyAlignment="1"/>
    <xf numFmtId="1" fontId="8" fillId="0" borderId="0" xfId="77" applyNumberFormat="1" applyFont="1" applyFill="1" applyAlignment="1">
      <alignment horizontal="right" readingOrder="2"/>
    </xf>
    <xf numFmtId="0" fontId="2" fillId="18" borderId="15" xfId="207" applyNumberFormat="1" applyFont="1" applyFill="1" applyBorder="1"/>
    <xf numFmtId="0" fontId="2" fillId="18" borderId="15" xfId="207" applyFont="1" applyFill="1" applyBorder="1" applyAlignment="1">
      <alignment horizontal="left"/>
    </xf>
    <xf numFmtId="167" fontId="10" fillId="2" borderId="0" xfId="75" applyNumberFormat="1" applyFont="1" applyFill="1" applyBorder="1" applyAlignment="1">
      <alignment vertical="center"/>
    </xf>
    <xf numFmtId="1" fontId="10" fillId="0" borderId="0" xfId="207" applyNumberFormat="1" applyFont="1" applyFill="1" applyAlignment="1">
      <alignment horizontal="left" vertical="center"/>
    </xf>
    <xf numFmtId="0" fontId="2" fillId="18" borderId="0" xfId="207" applyFont="1" applyFill="1"/>
    <xf numFmtId="0" fontId="2" fillId="18" borderId="14" xfId="207" applyFont="1" applyFill="1" applyBorder="1"/>
    <xf numFmtId="0" fontId="12" fillId="0" borderId="0" xfId="207" applyFont="1" applyFill="1" applyBorder="1" applyAlignment="1">
      <alignment vertical="center"/>
    </xf>
    <xf numFmtId="0" fontId="12" fillId="0" borderId="0" xfId="207" applyFont="1" applyFill="1" applyAlignment="1">
      <alignment horizontal="right" vertical="center"/>
    </xf>
    <xf numFmtId="0" fontId="2" fillId="0" borderId="16" xfId="207" applyNumberFormat="1" applyFont="1" applyBorder="1"/>
    <xf numFmtId="0" fontId="11" fillId="0" borderId="0" xfId="207" applyFont="1" applyFill="1" applyBorder="1" applyAlignment="1">
      <alignment vertical="center"/>
    </xf>
    <xf numFmtId="0" fontId="11" fillId="0" borderId="0" xfId="207" applyFont="1" applyFill="1" applyAlignment="1">
      <alignment vertical="center"/>
    </xf>
    <xf numFmtId="0" fontId="11" fillId="0" borderId="0" xfId="207" applyFont="1" applyFill="1" applyAlignment="1">
      <alignment horizontal="center" vertical="center"/>
    </xf>
    <xf numFmtId="0" fontId="11" fillId="0" borderId="0" xfId="207" applyNumberFormat="1" applyFont="1" applyFill="1" applyBorder="1" applyAlignment="1">
      <alignment horizontal="center" vertical="center"/>
    </xf>
    <xf numFmtId="1" fontId="11" fillId="0" borderId="0" xfId="75" quotePrefix="1" applyNumberFormat="1" applyFont="1" applyFill="1" applyAlignment="1" applyProtection="1">
      <alignment horizontal="right" vertical="center" readingOrder="1"/>
    </xf>
    <xf numFmtId="1" fontId="23" fillId="17" borderId="0" xfId="75" applyNumberFormat="1" applyFont="1" applyFill="1" applyAlignment="1" applyProtection="1">
      <alignment horizontal="left" vertical="center"/>
    </xf>
    <xf numFmtId="0" fontId="20" fillId="17" borderId="0" xfId="207" applyFont="1" applyFill="1" applyAlignment="1">
      <alignment vertical="center"/>
    </xf>
    <xf numFmtId="0" fontId="20" fillId="17" borderId="0" xfId="207" applyFont="1" applyFill="1" applyAlignment="1">
      <alignment horizontal="center" vertical="center"/>
    </xf>
    <xf numFmtId="1" fontId="23" fillId="17" borderId="0" xfId="75" applyNumberFormat="1" applyFont="1" applyFill="1" applyAlignment="1">
      <alignment horizontal="right" vertical="center" readingOrder="2"/>
    </xf>
    <xf numFmtId="0" fontId="18" fillId="0" borderId="0" xfId="207" applyFont="1" applyFill="1" applyAlignment="1">
      <alignment vertical="center"/>
    </xf>
    <xf numFmtId="0" fontId="98" fillId="0" borderId="0" xfId="207" applyFont="1" applyAlignment="1">
      <alignment horizontal="left" indent="2"/>
    </xf>
    <xf numFmtId="0" fontId="98" fillId="0" borderId="0" xfId="207" applyNumberFormat="1" applyFont="1"/>
    <xf numFmtId="1" fontId="23" fillId="0" borderId="0" xfId="75" applyNumberFormat="1" applyFont="1" applyFill="1" applyAlignment="1" applyProtection="1">
      <alignment horizontal="left" vertical="center"/>
    </xf>
    <xf numFmtId="195" fontId="12" fillId="0" borderId="0" xfId="290" applyNumberFormat="1" applyFont="1"/>
    <xf numFmtId="1" fontId="23" fillId="0" borderId="0" xfId="75" applyNumberFormat="1" applyFont="1" applyFill="1" applyAlignment="1">
      <alignment horizontal="right" vertical="center" readingOrder="2"/>
    </xf>
    <xf numFmtId="1" fontId="20" fillId="0" borderId="0" xfId="75" applyNumberFormat="1" applyFont="1" applyFill="1" applyAlignment="1" applyProtection="1">
      <alignment horizontal="left" vertical="center"/>
    </xf>
    <xf numFmtId="195" fontId="11" fillId="0" borderId="0" xfId="290" applyNumberFormat="1" applyFont="1"/>
    <xf numFmtId="174" fontId="20" fillId="0" borderId="0" xfId="207" applyNumberFormat="1" applyFont="1" applyFill="1" applyAlignment="1">
      <alignment horizontal="right" vertical="center"/>
    </xf>
    <xf numFmtId="1" fontId="20" fillId="0" borderId="0" xfId="75" applyNumberFormat="1" applyFont="1" applyFill="1" applyAlignment="1">
      <alignment horizontal="right" vertical="center"/>
    </xf>
    <xf numFmtId="1" fontId="23" fillId="0" borderId="0" xfId="75" applyNumberFormat="1" applyFont="1" applyFill="1" applyAlignment="1" applyProtection="1">
      <alignment horizontal="right" vertical="center"/>
    </xf>
    <xf numFmtId="167" fontId="20" fillId="0" borderId="0" xfId="75" applyNumberFormat="1" applyFont="1" applyFill="1" applyAlignment="1">
      <alignment vertical="center"/>
    </xf>
    <xf numFmtId="1" fontId="20" fillId="0" borderId="0" xfId="75" applyNumberFormat="1" applyFont="1" applyFill="1" applyAlignment="1" applyProtection="1">
      <alignment horizontal="right" vertical="center"/>
    </xf>
    <xf numFmtId="0" fontId="99" fillId="0" borderId="0" xfId="207" applyFont="1" applyFill="1" applyAlignment="1">
      <alignment vertical="center"/>
    </xf>
    <xf numFmtId="0" fontId="20" fillId="0" borderId="0" xfId="207" applyFont="1" applyFill="1" applyAlignment="1">
      <alignment vertical="center"/>
    </xf>
    <xf numFmtId="167" fontId="20" fillId="17" borderId="0" xfId="75" applyNumberFormat="1" applyFont="1" applyFill="1" applyAlignment="1">
      <alignment vertical="center"/>
    </xf>
    <xf numFmtId="167" fontId="18" fillId="0" borderId="0" xfId="75" applyNumberFormat="1" applyFont="1" applyFill="1" applyAlignment="1">
      <alignment vertical="center"/>
    </xf>
    <xf numFmtId="195" fontId="0" fillId="0" borderId="0" xfId="290" applyNumberFormat="1" applyFont="1"/>
    <xf numFmtId="1" fontId="23" fillId="0" borderId="0" xfId="75" applyNumberFormat="1" applyFont="1" applyFill="1" applyAlignment="1">
      <alignment horizontal="left" vertical="center"/>
    </xf>
    <xf numFmtId="167" fontId="100" fillId="0" borderId="0" xfId="75" applyNumberFormat="1" applyFont="1" applyFill="1" applyAlignment="1">
      <alignment vertical="center"/>
    </xf>
    <xf numFmtId="1" fontId="23" fillId="0" borderId="0" xfId="75" applyNumberFormat="1" applyFont="1" applyFill="1" applyAlignment="1">
      <alignment horizontal="right" readingOrder="2"/>
    </xf>
    <xf numFmtId="195" fontId="19" fillId="0" borderId="0" xfId="290" applyNumberFormat="1" applyFont="1"/>
    <xf numFmtId="1" fontId="18" fillId="0" borderId="0" xfId="75" applyNumberFormat="1" applyFont="1" applyFill="1" applyAlignment="1" applyProtection="1">
      <alignment horizontal="left" vertical="center"/>
    </xf>
    <xf numFmtId="174" fontId="18" fillId="0" borderId="0" xfId="207" applyNumberFormat="1" applyFont="1" applyFill="1" applyAlignment="1">
      <alignment horizontal="right" vertical="center"/>
    </xf>
    <xf numFmtId="1" fontId="18" fillId="0" borderId="0" xfId="75" applyNumberFormat="1" applyFont="1" applyFill="1" applyAlignment="1">
      <alignment vertical="center"/>
    </xf>
    <xf numFmtId="1" fontId="18" fillId="0" borderId="0" xfId="75" applyNumberFormat="1" applyFont="1" applyFill="1" applyAlignment="1">
      <alignment horizontal="right" vertical="center"/>
    </xf>
    <xf numFmtId="1" fontId="100" fillId="0" borderId="0" xfId="1" quotePrefix="1" applyNumberFormat="1" applyFont="1" applyFill="1" applyAlignment="1" applyProtection="1">
      <alignment horizontal="left" vertical="center"/>
    </xf>
    <xf numFmtId="0" fontId="9" fillId="0" borderId="0" xfId="207" applyFont="1" applyAlignment="1">
      <alignment horizontal="left" indent="1"/>
    </xf>
    <xf numFmtId="0" fontId="102" fillId="0" borderId="0" xfId="207" applyFont="1"/>
    <xf numFmtId="0" fontId="103" fillId="0" borderId="0" xfId="207" applyFont="1"/>
    <xf numFmtId="2" fontId="9" fillId="0" borderId="0" xfId="70" applyNumberFormat="1" applyFont="1" applyFill="1" applyAlignment="1">
      <alignment vertical="center"/>
    </xf>
    <xf numFmtId="2" fontId="8" fillId="0" borderId="0" xfId="70" applyNumberFormat="1" applyFont="1" applyFill="1" applyAlignment="1">
      <alignment horizontal="right" vertical="center"/>
    </xf>
    <xf numFmtId="0" fontId="8" fillId="0" borderId="0" xfId="68" applyFont="1" applyAlignment="1">
      <alignment vertical="center" wrapText="1"/>
    </xf>
    <xf numFmtId="0" fontId="104" fillId="0" borderId="0" xfId="68" applyFont="1" applyFill="1" applyBorder="1" applyAlignment="1">
      <alignment wrapText="1"/>
    </xf>
    <xf numFmtId="0" fontId="104" fillId="0" borderId="0" xfId="68" applyFont="1" applyFill="1" applyBorder="1" applyAlignment="1">
      <alignment vertical="center" wrapText="1"/>
    </xf>
    <xf numFmtId="0" fontId="46" fillId="0" borderId="0" xfId="68" applyFont="1" applyFill="1" applyBorder="1" applyAlignment="1">
      <alignment horizontal="right" vertical="center" wrapText="1"/>
    </xf>
    <xf numFmtId="0" fontId="8" fillId="0" borderId="0" xfId="68" applyFont="1" applyAlignment="1">
      <alignment horizontal="right" vertical="center" wrapText="1"/>
    </xf>
    <xf numFmtId="0" fontId="105" fillId="0" borderId="0" xfId="68" applyFont="1" applyAlignment="1">
      <alignment wrapText="1"/>
    </xf>
    <xf numFmtId="0" fontId="9" fillId="0" borderId="0" xfId="68" applyFont="1" applyAlignment="1">
      <alignment horizontal="center" vertical="center" wrapText="1"/>
    </xf>
    <xf numFmtId="0" fontId="105" fillId="0" borderId="0" xfId="68" applyFont="1" applyAlignment="1">
      <alignment horizontal="right" wrapText="1"/>
    </xf>
    <xf numFmtId="0" fontId="106" fillId="0" borderId="0" xfId="68" applyFont="1" applyAlignment="1">
      <alignment vertical="center" wrapText="1"/>
    </xf>
    <xf numFmtId="0" fontId="9" fillId="0" borderId="0" xfId="68" applyFont="1" applyAlignment="1">
      <alignment horizontal="right" vertical="center" wrapText="1"/>
    </xf>
    <xf numFmtId="0" fontId="106" fillId="0" borderId="0" xfId="68" applyFont="1" applyAlignment="1">
      <alignment horizontal="right" vertical="center" wrapText="1"/>
    </xf>
    <xf numFmtId="0" fontId="8" fillId="0" borderId="0" xfId="68" applyFont="1" applyAlignment="1">
      <alignment horizontal="center" vertical="center" wrapText="1"/>
    </xf>
    <xf numFmtId="0" fontId="105" fillId="0" borderId="0" xfId="68" applyFont="1" applyAlignment="1">
      <alignment vertical="center" wrapText="1"/>
    </xf>
    <xf numFmtId="3" fontId="107" fillId="0" borderId="0" xfId="55" applyNumberFormat="1" applyFont="1" applyFill="1" applyBorder="1" applyAlignment="1">
      <alignment horizontal="center" vertical="center"/>
    </xf>
    <xf numFmtId="1" fontId="7" fillId="0" borderId="0" xfId="22" quotePrefix="1" applyNumberFormat="1" applyFont="1" applyFill="1" applyAlignment="1" applyProtection="1">
      <alignment horizontal="left" vertical="center"/>
    </xf>
    <xf numFmtId="1" fontId="7" fillId="0" borderId="0" xfId="22" quotePrefix="1" applyNumberFormat="1" applyFont="1" applyFill="1" applyAlignment="1">
      <alignment horizontal="left" vertical="center"/>
    </xf>
    <xf numFmtId="1" fontId="7" fillId="0" borderId="0" xfId="22" applyNumberFormat="1" applyFont="1" applyFill="1" applyAlignment="1">
      <alignment horizontal="left" vertical="center"/>
    </xf>
    <xf numFmtId="1" fontId="12" fillId="0" borderId="0" xfId="22" quotePrefix="1" applyNumberFormat="1" applyFont="1" applyAlignment="1" applyProtection="1">
      <alignment horizontal="left" vertical="center"/>
    </xf>
    <xf numFmtId="1" fontId="8" fillId="0" borderId="0" xfId="22" quotePrefix="1" applyNumberFormat="1" applyFont="1" applyAlignment="1">
      <alignment horizontal="right" vertical="center" readingOrder="2"/>
    </xf>
    <xf numFmtId="1" fontId="11" fillId="0" borderId="0" xfId="22" applyNumberFormat="1" applyFont="1" applyAlignment="1" applyProtection="1">
      <alignment horizontal="left" vertical="center"/>
    </xf>
    <xf numFmtId="3" fontId="11" fillId="0" borderId="0" xfId="22" applyNumberFormat="1" applyFont="1" applyAlignment="1">
      <alignment vertical="center"/>
    </xf>
    <xf numFmtId="1" fontId="9" fillId="0" borderId="0" xfId="22" applyNumberFormat="1" applyFont="1" applyAlignment="1">
      <alignment horizontal="right" vertical="center" readingOrder="2"/>
    </xf>
    <xf numFmtId="1" fontId="11" fillId="0" borderId="0" xfId="22" quotePrefix="1" applyNumberFormat="1" applyFont="1" applyAlignment="1" applyProtection="1">
      <alignment horizontal="left" vertical="center"/>
    </xf>
    <xf numFmtId="1" fontId="9" fillId="0" borderId="0" xfId="22" quotePrefix="1" applyNumberFormat="1" applyFont="1" applyAlignment="1">
      <alignment horizontal="right" vertical="center" readingOrder="2"/>
    </xf>
    <xf numFmtId="1" fontId="9" fillId="0" borderId="0" xfId="22" applyNumberFormat="1" applyFont="1" applyAlignment="1">
      <alignment vertical="center"/>
    </xf>
    <xf numFmtId="1" fontId="10" fillId="0" borderId="0" xfId="22" applyNumberFormat="1" applyFont="1" applyFill="1" applyAlignment="1" applyProtection="1">
      <alignment horizontal="right" vertical="center"/>
    </xf>
    <xf numFmtId="178" fontId="11" fillId="0" borderId="0" xfId="53" applyNumberFormat="1" applyFont="1" applyAlignment="1">
      <alignment vertical="center"/>
    </xf>
    <xf numFmtId="178" fontId="11" fillId="0" borderId="0" xfId="53" applyNumberFormat="1" applyFont="1" applyFill="1" applyAlignment="1">
      <alignment horizontal="right" vertical="center"/>
    </xf>
    <xf numFmtId="180" fontId="108" fillId="0" borderId="0" xfId="55" applyNumberFormat="1" applyFont="1" applyFill="1" applyBorder="1" applyAlignment="1">
      <alignment horizontal="right" vertical="center"/>
    </xf>
    <xf numFmtId="3" fontId="12" fillId="0" borderId="0" xfId="6" applyNumberFormat="1" applyFont="1" applyFill="1" applyBorder="1" applyAlignment="1">
      <alignment horizontal="right" vertical="center"/>
    </xf>
    <xf numFmtId="1" fontId="12" fillId="0" borderId="0" xfId="57" quotePrefix="1" applyNumberFormat="1" applyFont="1" applyAlignment="1" applyProtection="1">
      <alignment horizontal="left" vertical="center"/>
    </xf>
    <xf numFmtId="180" fontId="109" fillId="0" borderId="0" xfId="55" applyNumberFormat="1" applyFont="1" applyFill="1" applyBorder="1" applyAlignment="1">
      <alignment horizontal="right" vertical="center"/>
    </xf>
    <xf numFmtId="178" fontId="20" fillId="0" borderId="0" xfId="55" applyNumberFormat="1" applyFont="1" applyFill="1" applyBorder="1" applyAlignment="1">
      <alignment horizontal="right" vertical="center"/>
    </xf>
    <xf numFmtId="1" fontId="11" fillId="0" borderId="0" xfId="57" quotePrefix="1" applyNumberFormat="1" applyFont="1" applyAlignment="1" applyProtection="1">
      <alignment horizontal="left" vertical="center"/>
    </xf>
    <xf numFmtId="1" fontId="20" fillId="0" borderId="0" xfId="57" quotePrefix="1" applyNumberFormat="1" applyFont="1" applyAlignment="1" applyProtection="1">
      <alignment horizontal="left" vertical="center"/>
    </xf>
    <xf numFmtId="0" fontId="11" fillId="0" borderId="0" xfId="10" applyFont="1" applyFill="1" applyBorder="1" applyAlignment="1">
      <alignment horizontal="left" vertical="center"/>
    </xf>
    <xf numFmtId="1" fontId="4" fillId="0" borderId="0" xfId="56" quotePrefix="1" applyNumberFormat="1" applyFont="1" applyAlignment="1">
      <alignment vertical="center" readingOrder="2"/>
    </xf>
    <xf numFmtId="1" fontId="10" fillId="0" borderId="0" xfId="1" applyNumberFormat="1" applyFont="1" applyFill="1" applyAlignment="1" applyProtection="1">
      <alignment horizontal="left" vertical="center"/>
    </xf>
    <xf numFmtId="1" fontId="10" fillId="0" borderId="0" xfId="63" applyNumberFormat="1" applyFont="1" applyAlignment="1">
      <alignment horizontal="centerContinuous" vertical="center"/>
    </xf>
    <xf numFmtId="3" fontId="11" fillId="0" borderId="0" xfId="63" applyNumberFormat="1" applyFont="1" applyAlignment="1">
      <alignment horizontal="right" vertical="center"/>
    </xf>
    <xf numFmtId="167" fontId="39" fillId="0" borderId="0" xfId="63" applyNumberFormat="1" applyFont="1" applyAlignment="1">
      <alignment horizontal="right" vertical="center" readingOrder="2"/>
    </xf>
    <xf numFmtId="0" fontId="10" fillId="0" borderId="0" xfId="22" applyNumberFormat="1" applyFont="1" applyAlignment="1">
      <alignment horizontal="right" vertical="center"/>
    </xf>
    <xf numFmtId="1" fontId="10" fillId="0" borderId="0" xfId="65" applyNumberFormat="1" applyFont="1" applyAlignment="1">
      <alignment horizontal="right" vertical="center"/>
    </xf>
    <xf numFmtId="1" fontId="12" fillId="0" borderId="0" xfId="65" applyNumberFormat="1" applyFont="1" applyAlignment="1">
      <alignment horizontal="right" vertical="center"/>
    </xf>
    <xf numFmtId="1" fontId="39" fillId="0" borderId="0" xfId="1" quotePrefix="1" applyNumberFormat="1" applyFont="1" applyAlignment="1" applyProtection="1">
      <alignment horizontal="left" vertical="center"/>
    </xf>
    <xf numFmtId="168" fontId="22" fillId="0" borderId="0" xfId="0" applyNumberFormat="1" applyFont="1" applyBorder="1"/>
    <xf numFmtId="0" fontId="8" fillId="0" borderId="0" xfId="10" applyFont="1" applyFill="1" applyAlignment="1">
      <alignment vertical="center"/>
    </xf>
    <xf numFmtId="0" fontId="9" fillId="0" borderId="0" xfId="10" applyFont="1" applyFill="1" applyAlignment="1">
      <alignment vertical="center"/>
    </xf>
    <xf numFmtId="0" fontId="9" fillId="0" borderId="0" xfId="10" applyFont="1" applyFill="1" applyAlignment="1"/>
    <xf numFmtId="3" fontId="113" fillId="0" borderId="0" xfId="0" applyNumberFormat="1" applyFont="1"/>
    <xf numFmtId="0" fontId="9" fillId="0" borderId="0" xfId="10" applyFont="1" applyFill="1" applyAlignment="1">
      <alignment horizontal="right" readingOrder="2"/>
    </xf>
    <xf numFmtId="3" fontId="9" fillId="0" borderId="0" xfId="10" applyNumberFormat="1" applyFont="1" applyFill="1" applyBorder="1" applyAlignment="1">
      <alignment vertical="center"/>
    </xf>
    <xf numFmtId="3" fontId="9" fillId="0" borderId="0" xfId="10" applyNumberFormat="1" applyFont="1" applyFill="1" applyBorder="1" applyAlignment="1">
      <alignment horizontal="right" vertical="center" readingOrder="1"/>
    </xf>
    <xf numFmtId="0" fontId="9" fillId="0" borderId="0" xfId="10" applyFont="1" applyFill="1" applyAlignment="1">
      <alignment horizontal="right" vertical="center" readingOrder="2"/>
    </xf>
    <xf numFmtId="3" fontId="8" fillId="0" borderId="0" xfId="10" applyNumberFormat="1" applyFont="1" applyFill="1" applyBorder="1" applyAlignment="1">
      <alignment horizontal="right" readingOrder="1"/>
    </xf>
    <xf numFmtId="171" fontId="9" fillId="0" borderId="0" xfId="10" applyNumberFormat="1" applyFont="1" applyFill="1" applyAlignment="1">
      <alignment vertical="center"/>
    </xf>
    <xf numFmtId="167" fontId="9" fillId="0" borderId="0" xfId="38" applyNumberFormat="1" applyFont="1" applyAlignment="1">
      <alignment vertical="center"/>
    </xf>
    <xf numFmtId="167" fontId="8" fillId="0" borderId="0" xfId="38" applyNumberFormat="1" applyFont="1" applyFill="1" applyAlignment="1">
      <alignment horizontal="right" vertical="center"/>
    </xf>
    <xf numFmtId="167" fontId="8" fillId="0" borderId="0" xfId="38" applyNumberFormat="1" applyFont="1" applyAlignment="1">
      <alignment horizontal="right" vertical="center"/>
    </xf>
    <xf numFmtId="167" fontId="9" fillId="0" borderId="0" xfId="38" applyNumberFormat="1" applyFont="1" applyAlignment="1">
      <alignment horizontal="right" vertical="center" readingOrder="2"/>
    </xf>
    <xf numFmtId="167" fontId="8" fillId="0" borderId="0" xfId="38" applyNumberFormat="1" applyFont="1" applyAlignment="1" applyProtection="1">
      <alignment horizontal="left" vertical="center"/>
    </xf>
    <xf numFmtId="3" fontId="83" fillId="0" borderId="0" xfId="10" applyNumberFormat="1" applyFont="1" applyAlignment="1">
      <alignment horizontal="right" vertical="center"/>
    </xf>
    <xf numFmtId="167" fontId="8" fillId="0" borderId="0" xfId="38" applyNumberFormat="1" applyFont="1" applyAlignment="1">
      <alignment horizontal="right" vertical="center" readingOrder="2"/>
    </xf>
    <xf numFmtId="3" fontId="113" fillId="0" borderId="0" xfId="0" applyNumberFormat="1" applyFont="1" applyAlignment="1">
      <alignment horizontal="right" vertical="center"/>
    </xf>
    <xf numFmtId="3" fontId="46" fillId="0" borderId="0" xfId="10" applyNumberFormat="1" applyFont="1" applyAlignment="1">
      <alignment horizontal="right" vertical="center"/>
    </xf>
    <xf numFmtId="167" fontId="8" fillId="0" borderId="0" xfId="37" applyNumberFormat="1" applyFont="1" applyAlignment="1" applyProtection="1">
      <alignment horizontal="left" vertical="center"/>
    </xf>
    <xf numFmtId="167" fontId="8" fillId="0" borderId="0" xfId="37" applyNumberFormat="1" applyFont="1" applyAlignment="1">
      <alignment horizontal="right" vertical="center" readingOrder="2"/>
    </xf>
    <xf numFmtId="167" fontId="9" fillId="0" borderId="0" xfId="38" quotePrefix="1" applyNumberFormat="1" applyFont="1" applyAlignment="1" applyProtection="1">
      <alignment horizontal="left" vertical="center"/>
    </xf>
    <xf numFmtId="167" fontId="8" fillId="0" borderId="0" xfId="37" applyNumberFormat="1" applyFont="1" applyFill="1" applyAlignment="1">
      <alignment vertical="center"/>
    </xf>
    <xf numFmtId="167" fontId="9" fillId="0" borderId="0" xfId="37" applyNumberFormat="1" applyFont="1" applyFill="1" applyAlignment="1">
      <alignment vertical="center"/>
    </xf>
    <xf numFmtId="167" fontId="8" fillId="0" borderId="0" xfId="37" applyNumberFormat="1" applyFont="1" applyFill="1" applyAlignment="1">
      <alignment horizontal="right" vertical="center" readingOrder="2"/>
    </xf>
    <xf numFmtId="167" fontId="8" fillId="0" borderId="0" xfId="34" quotePrefix="1" applyNumberFormat="1" applyFont="1" applyFill="1" applyAlignment="1" applyProtection="1">
      <alignment horizontal="left" vertical="center"/>
    </xf>
    <xf numFmtId="167" fontId="8" fillId="0" borderId="0" xfId="34" quotePrefix="1" applyNumberFormat="1" applyFont="1" applyFill="1" applyAlignment="1">
      <alignment horizontal="right" vertical="center" readingOrder="2"/>
    </xf>
    <xf numFmtId="167" fontId="9" fillId="0" borderId="0" xfId="37" applyNumberFormat="1" applyFont="1" applyFill="1" applyAlignment="1">
      <alignment horizontal="right" vertical="center" readingOrder="2"/>
    </xf>
    <xf numFmtId="167" fontId="9" fillId="0" borderId="0" xfId="16" applyNumberFormat="1" applyFont="1" applyFill="1" applyAlignment="1" applyProtection="1">
      <alignment horizontal="left" vertical="center"/>
    </xf>
    <xf numFmtId="171" fontId="8" fillId="0" borderId="0" xfId="10" applyNumberFormat="1" applyFont="1" applyFill="1" applyBorder="1" applyAlignment="1">
      <alignment vertical="center"/>
    </xf>
    <xf numFmtId="171" fontId="9" fillId="0" borderId="0" xfId="10" applyNumberFormat="1" applyFont="1" applyFill="1" applyBorder="1" applyAlignment="1">
      <alignment vertical="center"/>
    </xf>
    <xf numFmtId="0" fontId="9" fillId="0" borderId="0" xfId="10" quotePrefix="1" applyFont="1" applyFill="1" applyAlignment="1">
      <alignment horizontal="right" vertical="center" readingOrder="2"/>
    </xf>
    <xf numFmtId="167" fontId="9" fillId="0" borderId="0" xfId="16" quotePrefix="1" applyNumberFormat="1" applyFont="1" applyFill="1" applyAlignment="1" applyProtection="1">
      <alignment horizontal="left" vertical="center"/>
    </xf>
    <xf numFmtId="167" fontId="8" fillId="0" borderId="0" xfId="16" quotePrefix="1" applyNumberFormat="1" applyFont="1" applyFill="1" applyAlignment="1" applyProtection="1">
      <alignment horizontal="left" vertical="center"/>
    </xf>
    <xf numFmtId="167" fontId="9" fillId="0" borderId="0" xfId="37" applyNumberFormat="1" applyFont="1" applyFill="1" applyBorder="1" applyAlignment="1">
      <alignment vertical="center"/>
    </xf>
    <xf numFmtId="0" fontId="8" fillId="0" borderId="0" xfId="10" applyFont="1" applyFill="1" applyAlignment="1">
      <alignment vertical="center" readingOrder="2"/>
    </xf>
    <xf numFmtId="0" fontId="8" fillId="0" borderId="0" xfId="10" applyFont="1" applyFill="1" applyAlignment="1">
      <alignment horizontal="right" vertical="center"/>
    </xf>
    <xf numFmtId="0" fontId="8" fillId="0" borderId="0" xfId="10" quotePrefix="1" applyFont="1" applyFill="1" applyAlignment="1">
      <alignment horizontal="right" vertical="center"/>
    </xf>
    <xf numFmtId="0" fontId="9" fillId="0" borderId="0" xfId="10" applyFont="1" applyFill="1" applyAlignment="1">
      <alignment vertical="center" readingOrder="2"/>
    </xf>
    <xf numFmtId="167" fontId="8" fillId="0" borderId="0" xfId="40" quotePrefix="1" applyNumberFormat="1" applyFont="1" applyAlignment="1" applyProtection="1">
      <alignment horizontal="left" vertical="center"/>
    </xf>
    <xf numFmtId="167" fontId="9" fillId="0" borderId="0" xfId="40" applyNumberFormat="1" applyFont="1" applyAlignment="1">
      <alignment horizontal="right" vertical="center"/>
    </xf>
    <xf numFmtId="167" fontId="8" fillId="0" borderId="0" xfId="40" applyNumberFormat="1" applyFont="1" applyAlignment="1" applyProtection="1">
      <alignment horizontal="left" vertical="center"/>
    </xf>
    <xf numFmtId="3" fontId="83" fillId="0" borderId="0" xfId="10" applyNumberFormat="1" applyFont="1"/>
    <xf numFmtId="167" fontId="9" fillId="0" borderId="0" xfId="40" applyNumberFormat="1" applyFont="1" applyAlignment="1" applyProtection="1">
      <alignment horizontal="left" vertical="center"/>
    </xf>
    <xf numFmtId="3" fontId="9" fillId="0" borderId="0" xfId="10" applyNumberFormat="1" applyFont="1"/>
    <xf numFmtId="167" fontId="9" fillId="0" borderId="0" xfId="32" quotePrefix="1" applyNumberFormat="1" applyFont="1" applyAlignment="1">
      <alignment horizontal="right" vertical="center" readingOrder="2"/>
    </xf>
    <xf numFmtId="167" fontId="8" fillId="0" borderId="0" xfId="40" applyNumberFormat="1" applyFont="1" applyAlignment="1">
      <alignment vertical="center"/>
    </xf>
    <xf numFmtId="167" fontId="9" fillId="0" borderId="0" xfId="32" applyNumberFormat="1" applyFont="1" applyAlignment="1">
      <alignment horizontal="right" vertical="center" readingOrder="2"/>
    </xf>
    <xf numFmtId="3" fontId="8" fillId="0" borderId="0" xfId="10" applyNumberFormat="1" applyFont="1"/>
    <xf numFmtId="167" fontId="9" fillId="0" borderId="0" xfId="40" applyNumberFormat="1" applyFont="1" applyFill="1" applyAlignment="1" applyProtection="1">
      <alignment horizontal="left" vertical="center"/>
    </xf>
    <xf numFmtId="167" fontId="8" fillId="0" borderId="0" xfId="32" quotePrefix="1" applyNumberFormat="1" applyFont="1" applyFill="1" applyAlignment="1">
      <alignment horizontal="right" vertical="center" readingOrder="2"/>
    </xf>
    <xf numFmtId="167" fontId="9" fillId="0" borderId="0" xfId="32" quotePrefix="1" applyNumberFormat="1" applyFont="1" applyFill="1" applyAlignment="1">
      <alignment horizontal="right" vertical="center" readingOrder="2"/>
    </xf>
    <xf numFmtId="3" fontId="45" fillId="0" borderId="0" xfId="21" applyNumberFormat="1" applyFont="1" applyBorder="1" applyAlignment="1">
      <alignment vertical="center"/>
    </xf>
    <xf numFmtId="168" fontId="2" fillId="0" borderId="0" xfId="0" applyNumberFormat="1" applyFont="1" applyFill="1" applyBorder="1" applyAlignment="1">
      <alignment vertical="center"/>
    </xf>
    <xf numFmtId="167" fontId="6" fillId="0" borderId="0" xfId="48" quotePrefix="1" applyNumberFormat="1" applyFont="1" applyAlignment="1">
      <alignment horizontal="right" vertical="center" readingOrder="2"/>
    </xf>
    <xf numFmtId="0" fontId="4" fillId="0" borderId="0" xfId="10" applyFont="1" applyAlignment="1">
      <alignment horizontal="right" vertical="center" readingOrder="2"/>
    </xf>
    <xf numFmtId="167" fontId="7" fillId="0" borderId="0" xfId="47" quotePrefix="1" applyNumberFormat="1" applyFont="1" applyAlignment="1">
      <alignment vertical="center" readingOrder="2"/>
    </xf>
    <xf numFmtId="167" fontId="7" fillId="0" borderId="0" xfId="47" quotePrefix="1" applyNumberFormat="1" applyFont="1" applyAlignment="1">
      <alignment horizontal="center" vertical="center" readingOrder="2"/>
    </xf>
    <xf numFmtId="167" fontId="7" fillId="0" borderId="0" xfId="47" quotePrefix="1" applyNumberFormat="1" applyFont="1" applyAlignment="1">
      <alignment horizontal="right" vertical="center" readingOrder="2"/>
    </xf>
    <xf numFmtId="49" fontId="8" fillId="0" borderId="0" xfId="48" applyNumberFormat="1" applyFont="1" applyFill="1" applyAlignment="1">
      <alignment horizontal="left" vertical="center"/>
    </xf>
    <xf numFmtId="167" fontId="8" fillId="0" borderId="0" xfId="47" applyNumberFormat="1" applyFont="1" applyAlignment="1">
      <alignment vertical="center" readingOrder="2"/>
    </xf>
    <xf numFmtId="1" fontId="8" fillId="0" borderId="0" xfId="48" applyNumberFormat="1" applyFont="1" applyFill="1" applyAlignment="1">
      <alignment horizontal="right" vertical="center"/>
    </xf>
    <xf numFmtId="167" fontId="9" fillId="0" borderId="0" xfId="47" applyNumberFormat="1" applyFont="1" applyAlignment="1">
      <alignment vertical="center"/>
    </xf>
    <xf numFmtId="167" fontId="8" fillId="0" borderId="0" xfId="47" applyNumberFormat="1" applyFont="1" applyAlignment="1" applyProtection="1">
      <alignment horizontal="right" vertical="center"/>
    </xf>
    <xf numFmtId="167" fontId="8" fillId="0" borderId="0" xfId="47" quotePrefix="1" applyNumberFormat="1" applyFont="1" applyAlignment="1" applyProtection="1">
      <alignment horizontal="left" vertical="center"/>
    </xf>
    <xf numFmtId="167" fontId="9" fillId="0" borderId="0" xfId="47" applyNumberFormat="1" applyFont="1" applyAlignment="1">
      <alignment horizontal="right" vertical="center" readingOrder="2"/>
    </xf>
    <xf numFmtId="167" fontId="8" fillId="0" borderId="0" xfId="47" applyNumberFormat="1" applyFont="1" applyAlignment="1">
      <alignment horizontal="right" vertical="center"/>
    </xf>
    <xf numFmtId="167" fontId="8" fillId="0" borderId="0" xfId="47" applyNumberFormat="1" applyFont="1" applyAlignment="1">
      <alignment horizontal="right" vertical="center" readingOrder="2"/>
    </xf>
    <xf numFmtId="176" fontId="8" fillId="0" borderId="0" xfId="47" applyNumberFormat="1" applyFont="1" applyAlignment="1">
      <alignment vertical="center"/>
    </xf>
    <xf numFmtId="167" fontId="9" fillId="0" borderId="0" xfId="47" applyNumberFormat="1" applyFont="1" applyAlignment="1" applyProtection="1">
      <alignment horizontal="left" vertical="center"/>
    </xf>
    <xf numFmtId="167" fontId="8" fillId="0" borderId="0" xfId="47" applyNumberFormat="1" applyFont="1" applyFill="1" applyBorder="1" applyAlignment="1">
      <alignment vertical="center"/>
    </xf>
    <xf numFmtId="167" fontId="8" fillId="0" borderId="0" xfId="50" applyNumberFormat="1" applyFont="1" applyAlignment="1" applyProtection="1">
      <alignment horizontal="left" vertical="center"/>
    </xf>
    <xf numFmtId="3" fontId="8" fillId="0" borderId="0" xfId="48" applyNumberFormat="1" applyFont="1" applyBorder="1" applyAlignment="1" applyProtection="1">
      <alignment vertical="center"/>
    </xf>
    <xf numFmtId="171" fontId="8" fillId="0" borderId="0" xfId="48" applyNumberFormat="1" applyFont="1" applyBorder="1" applyAlignment="1" applyProtection="1">
      <alignment vertical="center"/>
    </xf>
    <xf numFmtId="177" fontId="8" fillId="0" borderId="0" xfId="48" applyNumberFormat="1" applyFont="1" applyBorder="1" applyAlignment="1" applyProtection="1">
      <alignment vertical="center"/>
    </xf>
    <xf numFmtId="167" fontId="8" fillId="0" borderId="0" xfId="45" applyNumberFormat="1" applyFont="1" applyAlignment="1">
      <alignment horizontal="right" vertical="center" readingOrder="2"/>
    </xf>
    <xf numFmtId="167" fontId="9" fillId="0" borderId="0" xfId="47" applyNumberFormat="1" applyFont="1" applyAlignment="1">
      <alignment horizontal="right" vertical="center"/>
    </xf>
    <xf numFmtId="0" fontId="8" fillId="0" borderId="0" xfId="10" applyFont="1" applyFill="1" applyBorder="1" applyAlignment="1">
      <alignment vertical="center"/>
    </xf>
    <xf numFmtId="177" fontId="8" fillId="0" borderId="0" xfId="48" applyNumberFormat="1" applyFont="1" applyFill="1" applyBorder="1" applyAlignment="1" applyProtection="1">
      <alignment horizontal="right" vertical="center"/>
    </xf>
    <xf numFmtId="167" fontId="9" fillId="0" borderId="0" xfId="48" quotePrefix="1" applyNumberFormat="1" applyFont="1" applyAlignment="1" applyProtection="1">
      <alignment horizontal="left" vertical="center"/>
    </xf>
    <xf numFmtId="167" fontId="9" fillId="0" borderId="0" xfId="48" applyNumberFormat="1" applyFont="1" applyBorder="1" applyAlignment="1">
      <alignment horizontal="right" vertical="center" readingOrder="2"/>
    </xf>
    <xf numFmtId="0" fontId="9" fillId="0" borderId="0" xfId="49" applyFont="1" applyFill="1" applyBorder="1" applyAlignment="1">
      <alignment vertical="center"/>
    </xf>
    <xf numFmtId="0" fontId="9" fillId="0" borderId="0" xfId="10" applyFont="1" applyFill="1" applyBorder="1" applyAlignment="1">
      <alignment horizontal="right" vertical="center"/>
    </xf>
    <xf numFmtId="3" fontId="9" fillId="0" borderId="0" xfId="47" applyNumberFormat="1" applyFont="1" applyFill="1" applyBorder="1" applyAlignment="1">
      <alignment vertical="center"/>
    </xf>
    <xf numFmtId="167" fontId="9" fillId="0" borderId="0" xfId="48" quotePrefix="1" applyNumberFormat="1" applyFont="1" applyBorder="1" applyAlignment="1">
      <alignment horizontal="right" vertical="center" readingOrder="2"/>
    </xf>
    <xf numFmtId="0" fontId="9" fillId="0" borderId="0" xfId="10" applyFont="1" applyAlignment="1">
      <alignment horizontal="right" vertical="center"/>
    </xf>
    <xf numFmtId="3" fontId="9" fillId="0" borderId="0" xfId="10" applyNumberFormat="1" applyFont="1" applyBorder="1" applyAlignment="1">
      <alignment horizontal="right" vertical="center"/>
    </xf>
    <xf numFmtId="0" fontId="9" fillId="0" borderId="0" xfId="10" applyFont="1" applyBorder="1" applyAlignment="1">
      <alignment horizontal="left" vertical="center" indent="1"/>
    </xf>
    <xf numFmtId="0" fontId="9" fillId="0" borderId="0" xfId="10" quotePrefix="1" applyFont="1" applyAlignment="1">
      <alignment horizontal="right" vertical="center" readingOrder="2"/>
    </xf>
    <xf numFmtId="0" fontId="8" fillId="0" borderId="0" xfId="10" applyFont="1" applyAlignment="1">
      <alignment vertical="center" readingOrder="2"/>
    </xf>
    <xf numFmtId="0" fontId="0" fillId="0" borderId="0" xfId="0" applyBorder="1"/>
    <xf numFmtId="0" fontId="93" fillId="0" borderId="0" xfId="52" applyFont="1" applyFill="1" applyBorder="1" applyAlignment="1">
      <alignment horizontal="right" vertical="center" wrapText="1"/>
    </xf>
    <xf numFmtId="167" fontId="4" fillId="0" borderId="0" xfId="36" quotePrefix="1" applyNumberFormat="1" applyFont="1" applyFill="1" applyAlignment="1" applyProtection="1">
      <alignment horizontal="left" vertical="center"/>
    </xf>
    <xf numFmtId="167" fontId="4" fillId="0" borderId="0" xfId="36" quotePrefix="1" applyNumberFormat="1" applyFont="1" applyAlignment="1" applyProtection="1">
      <alignment horizontal="left" vertical="center"/>
    </xf>
    <xf numFmtId="0" fontId="56" fillId="0" borderId="0" xfId="10" applyFont="1" applyAlignment="1">
      <alignment horizontal="right" vertical="center"/>
    </xf>
    <xf numFmtId="167" fontId="6" fillId="0" borderId="0" xfId="47" applyNumberFormat="1" applyFont="1" applyAlignment="1" applyProtection="1">
      <alignment horizontal="left" vertical="center"/>
    </xf>
    <xf numFmtId="0" fontId="90" fillId="0" borderId="0" xfId="10" applyFont="1" applyAlignment="1">
      <alignment horizontal="right" vertical="center"/>
    </xf>
    <xf numFmtId="167" fontId="4" fillId="0" borderId="0" xfId="47" applyNumberFormat="1" applyFont="1" applyBorder="1" applyAlignment="1" applyProtection="1">
      <alignment horizontal="left" vertical="center"/>
    </xf>
    <xf numFmtId="167" fontId="6" fillId="0" borderId="0" xfId="48" quotePrefix="1" applyNumberFormat="1" applyFont="1" applyBorder="1" applyAlignment="1">
      <alignment horizontal="right" vertical="center" readingOrder="2"/>
    </xf>
    <xf numFmtId="167" fontId="5" fillId="0" borderId="0" xfId="36" applyNumberFormat="1" applyFont="1" applyBorder="1" applyAlignment="1">
      <alignment vertical="center"/>
    </xf>
    <xf numFmtId="167" fontId="7" fillId="0" borderId="0" xfId="36" quotePrefix="1" applyNumberFormat="1" applyFont="1" applyBorder="1" applyAlignment="1" applyProtection="1">
      <alignment horizontal="left" vertical="center"/>
    </xf>
    <xf numFmtId="0" fontId="7" fillId="0" borderId="0" xfId="10" quotePrefix="1" applyFont="1" applyBorder="1" applyAlignment="1">
      <alignment horizontal="left" vertical="center"/>
    </xf>
    <xf numFmtId="0" fontId="7" fillId="0" borderId="0" xfId="10" applyFont="1" applyBorder="1" applyAlignment="1">
      <alignment vertical="center"/>
    </xf>
    <xf numFmtId="0" fontId="4" fillId="0" borderId="0" xfId="10" applyFont="1" applyBorder="1" applyAlignment="1">
      <alignment vertical="center" readingOrder="2"/>
    </xf>
    <xf numFmtId="0" fontId="10" fillId="0" borderId="0" xfId="10" quotePrefix="1" applyFont="1" applyBorder="1" applyAlignment="1">
      <alignment horizontal="left" vertical="center"/>
    </xf>
    <xf numFmtId="1" fontId="13" fillId="0" borderId="0" xfId="1" quotePrefix="1" applyNumberFormat="1" applyFont="1" applyBorder="1" applyAlignment="1" applyProtection="1">
      <alignment horizontal="left" vertical="center"/>
    </xf>
    <xf numFmtId="167" fontId="11" fillId="0" borderId="0" xfId="32" applyNumberFormat="1" applyFont="1" applyBorder="1" applyAlignment="1">
      <alignment vertical="center"/>
    </xf>
    <xf numFmtId="1" fontId="5" fillId="0" borderId="0" xfId="1" quotePrefix="1" applyNumberFormat="1" applyFont="1" applyFill="1" applyBorder="1" applyAlignment="1">
      <alignment horizontal="right" vertical="center" readingOrder="2"/>
    </xf>
    <xf numFmtId="169" fontId="4" fillId="0" borderId="0" xfId="66" quotePrefix="1" applyNumberFormat="1" applyFont="1" applyFill="1" applyAlignment="1" applyProtection="1">
      <alignment horizontal="left" vertical="center"/>
    </xf>
    <xf numFmtId="169" fontId="4" fillId="0" borderId="0" xfId="66" applyNumberFormat="1" applyFont="1" applyFill="1" applyAlignment="1">
      <alignment vertical="center"/>
    </xf>
    <xf numFmtId="2" fontId="9" fillId="0" borderId="0" xfId="68" applyNumberFormat="1" applyFont="1" applyFill="1" applyBorder="1" applyAlignment="1">
      <alignment vertical="center"/>
    </xf>
    <xf numFmtId="0" fontId="8" fillId="0" borderId="0" xfId="69" applyFont="1" applyFill="1" applyBorder="1" applyAlignment="1">
      <alignment horizontal="right" vertical="center"/>
    </xf>
    <xf numFmtId="169" fontId="8" fillId="0" borderId="0" xfId="66" applyNumberFormat="1" applyFont="1" applyFill="1" applyBorder="1" applyAlignment="1" applyProtection="1">
      <alignment horizontal="right" vertical="center"/>
    </xf>
    <xf numFmtId="2" fontId="8" fillId="0" borderId="0" xfId="68" applyNumberFormat="1" applyFont="1" applyFill="1" applyBorder="1" applyAlignment="1">
      <alignment vertical="center"/>
    </xf>
    <xf numFmtId="3" fontId="9" fillId="0" borderId="0" xfId="68" applyNumberFormat="1" applyFont="1" applyFill="1" applyBorder="1" applyAlignment="1">
      <alignment horizontal="right" vertical="center"/>
    </xf>
    <xf numFmtId="3" fontId="8" fillId="0" borderId="0" xfId="68" applyNumberFormat="1" applyFont="1" applyFill="1" applyAlignment="1">
      <alignment vertical="center"/>
    </xf>
    <xf numFmtId="2" fontId="4" fillId="0" borderId="0" xfId="70" quotePrefix="1" applyNumberFormat="1" applyFont="1" applyFill="1" applyAlignment="1" applyProtection="1">
      <alignment horizontal="left" vertical="center"/>
    </xf>
    <xf numFmtId="2" fontId="4" fillId="0" borderId="0" xfId="70" quotePrefix="1" applyNumberFormat="1" applyFont="1" applyFill="1" applyAlignment="1">
      <alignment horizontal="right" vertical="center" readingOrder="2"/>
    </xf>
    <xf numFmtId="169" fontId="7" fillId="0" borderId="0" xfId="73" quotePrefix="1" applyNumberFormat="1" applyFont="1" applyFill="1" applyAlignment="1">
      <alignment vertical="center" readingOrder="2"/>
    </xf>
    <xf numFmtId="169" fontId="7" fillId="0" borderId="0" xfId="73" quotePrefix="1" applyNumberFormat="1" applyFont="1" applyFill="1" applyAlignment="1">
      <alignment horizontal="right" vertical="center" readingOrder="2"/>
    </xf>
    <xf numFmtId="169" fontId="4" fillId="0" borderId="0" xfId="73" quotePrefix="1" applyNumberFormat="1" applyFont="1" applyFill="1" applyAlignment="1">
      <alignment horizontal="center" vertical="center" readingOrder="2"/>
    </xf>
    <xf numFmtId="169" fontId="4" fillId="0" borderId="0" xfId="66" quotePrefix="1" applyNumberFormat="1" applyFont="1" applyFill="1" applyAlignment="1">
      <alignment horizontal="right" vertical="center" readingOrder="2"/>
    </xf>
    <xf numFmtId="1" fontId="5" fillId="0" borderId="0" xfId="53" quotePrefix="1" applyNumberFormat="1" applyFont="1" applyFill="1" applyAlignment="1" applyProtection="1">
      <alignment horizontal="left" vertical="center"/>
    </xf>
    <xf numFmtId="1" fontId="10" fillId="0" borderId="0" xfId="53" applyNumberFormat="1" applyFont="1" applyFill="1" applyAlignment="1">
      <alignment horizontal="right"/>
    </xf>
    <xf numFmtId="167" fontId="11" fillId="0" borderId="0" xfId="53" applyNumberFormat="1" applyFont="1" applyFill="1" applyAlignment="1">
      <alignment vertical="center"/>
    </xf>
    <xf numFmtId="1" fontId="13" fillId="0" borderId="0" xfId="10" quotePrefix="1" applyNumberFormat="1" applyFont="1" applyFill="1" applyAlignment="1">
      <alignment horizontal="left" vertical="center"/>
    </xf>
    <xf numFmtId="1" fontId="5" fillId="0" borderId="0" xfId="22" applyNumberFormat="1" applyFont="1" applyFill="1" applyAlignment="1">
      <alignment horizontal="right" vertical="center"/>
    </xf>
    <xf numFmtId="167" fontId="5" fillId="0" borderId="0" xfId="22" applyNumberFormat="1" applyFont="1" applyFill="1" applyAlignment="1">
      <alignment vertical="center"/>
    </xf>
    <xf numFmtId="1" fontId="5" fillId="0" borderId="0" xfId="10" quotePrefix="1" applyNumberFormat="1" applyFont="1" applyFill="1" applyAlignment="1">
      <alignment horizontal="left" vertical="center"/>
    </xf>
    <xf numFmtId="1" fontId="13" fillId="0" borderId="0" xfId="10" quotePrefix="1" applyNumberFormat="1" applyFont="1" applyFill="1" applyAlignment="1">
      <alignment horizontal="right" vertical="center" readingOrder="2"/>
    </xf>
    <xf numFmtId="1" fontId="5" fillId="0" borderId="0" xfId="1" quotePrefix="1" applyNumberFormat="1" applyFont="1" applyFill="1" applyAlignment="1" applyProtection="1">
      <alignment horizontal="left" vertical="center"/>
    </xf>
    <xf numFmtId="1" fontId="10" fillId="0" borderId="0" xfId="21" applyNumberFormat="1" applyFont="1" applyFill="1" applyBorder="1" applyAlignment="1">
      <alignment vertical="center"/>
    </xf>
    <xf numFmtId="1" fontId="26" fillId="0" borderId="0" xfId="21" applyNumberFormat="1" applyFont="1" applyFill="1" applyBorder="1" applyAlignment="1">
      <alignment horizontal="right" vertical="center"/>
    </xf>
    <xf numFmtId="1" fontId="5" fillId="0" borderId="0" xfId="54" applyNumberFormat="1" applyFont="1" applyFill="1" applyAlignment="1">
      <alignment horizontal="right" vertical="center"/>
    </xf>
    <xf numFmtId="1" fontId="10" fillId="0" borderId="0" xfId="22" applyNumberFormat="1" applyFont="1" applyFill="1" applyAlignment="1">
      <alignment vertical="center"/>
    </xf>
    <xf numFmtId="1" fontId="10" fillId="0" borderId="0" xfId="22" applyNumberFormat="1" applyFont="1" applyFill="1" applyAlignment="1">
      <alignment horizontal="right" vertical="center"/>
    </xf>
    <xf numFmtId="1" fontId="4" fillId="0" borderId="0" xfId="22" applyNumberFormat="1" applyFont="1" applyFill="1" applyAlignment="1">
      <alignment vertical="center" readingOrder="2"/>
    </xf>
    <xf numFmtId="180" fontId="11" fillId="0" borderId="0" xfId="22" applyNumberFormat="1" applyFont="1" applyFill="1" applyAlignment="1">
      <alignment vertical="center"/>
    </xf>
    <xf numFmtId="1" fontId="11" fillId="0" borderId="0" xfId="22" quotePrefix="1" applyNumberFormat="1" applyFont="1" applyFill="1" applyAlignment="1">
      <alignment horizontal="right" vertical="center" readingOrder="2"/>
    </xf>
    <xf numFmtId="1" fontId="5" fillId="0" borderId="0" xfId="22" applyNumberFormat="1" applyFont="1" applyFill="1" applyAlignment="1" applyProtection="1">
      <alignment horizontal="left" vertical="center"/>
    </xf>
    <xf numFmtId="1" fontId="12" fillId="0" borderId="0" xfId="22" applyNumberFormat="1" applyFont="1" applyFill="1" applyAlignment="1" applyProtection="1">
      <alignment horizontal="left" vertical="center"/>
    </xf>
    <xf numFmtId="180" fontId="5" fillId="0" borderId="0" xfId="55" applyNumberFormat="1" applyFont="1" applyFill="1" applyBorder="1" applyAlignment="1">
      <alignment vertical="center"/>
    </xf>
    <xf numFmtId="180" fontId="5" fillId="0" borderId="0" xfId="55" applyNumberFormat="1" applyFont="1" applyFill="1" applyBorder="1" applyAlignment="1">
      <alignment horizontal="right" vertical="center"/>
    </xf>
    <xf numFmtId="180" fontId="10" fillId="0" borderId="0" xfId="55" applyNumberFormat="1" applyFont="1" applyFill="1" applyBorder="1" applyAlignment="1">
      <alignment horizontal="right" vertical="center"/>
    </xf>
    <xf numFmtId="174" fontId="5" fillId="0" borderId="0" xfId="22" applyNumberFormat="1" applyFont="1" applyFill="1" applyAlignment="1">
      <alignment vertical="center"/>
    </xf>
    <xf numFmtId="174" fontId="10" fillId="0" borderId="0" xfId="22" applyNumberFormat="1" applyFont="1" applyFill="1" applyAlignment="1">
      <alignment horizontal="center" vertical="center"/>
    </xf>
    <xf numFmtId="3" fontId="10" fillId="0" borderId="0" xfId="55" applyNumberFormat="1" applyFont="1" applyFill="1" applyBorder="1" applyAlignment="1">
      <alignment vertical="center"/>
    </xf>
    <xf numFmtId="167" fontId="7" fillId="0" borderId="0" xfId="22" quotePrefix="1" applyNumberFormat="1" applyFont="1" applyFill="1" applyAlignment="1">
      <alignment horizontal="right" vertical="center" readingOrder="2"/>
    </xf>
    <xf numFmtId="3" fontId="11" fillId="0" borderId="0" xfId="10" applyNumberFormat="1" applyFont="1" applyFill="1" applyBorder="1" applyAlignment="1">
      <alignment horizontal="right"/>
    </xf>
    <xf numFmtId="167" fontId="7" fillId="0" borderId="0" xfId="25" applyNumberFormat="1" applyFont="1" applyFill="1" applyAlignment="1">
      <alignment horizontal="center" vertical="center"/>
    </xf>
    <xf numFmtId="167" fontId="5" fillId="0" borderId="0" xfId="25" applyNumberFormat="1" applyFont="1" applyFill="1" applyBorder="1" applyAlignment="1">
      <alignment horizontal="right" vertical="center"/>
    </xf>
    <xf numFmtId="0" fontId="4" fillId="0" borderId="0" xfId="10" applyFont="1" applyFill="1" applyAlignment="1">
      <alignment horizontal="center" vertical="center" readingOrder="2"/>
    </xf>
    <xf numFmtId="1" fontId="12" fillId="0" borderId="0" xfId="1" applyNumberFormat="1" applyFont="1" applyFill="1" applyAlignment="1">
      <alignment horizontal="right" vertical="center" readingOrder="2"/>
    </xf>
    <xf numFmtId="1" fontId="11" fillId="0" borderId="0" xfId="1" quotePrefix="1" applyNumberFormat="1" applyFont="1" applyFill="1" applyAlignment="1">
      <alignment horizontal="right" vertical="center" readingOrder="2"/>
    </xf>
    <xf numFmtId="1" fontId="8" fillId="0" borderId="0" xfId="1" applyNumberFormat="1" applyFont="1" applyFill="1" applyAlignment="1" applyProtection="1">
      <alignment horizontal="left" vertical="center"/>
    </xf>
    <xf numFmtId="1" fontId="8" fillId="0" borderId="0" xfId="1" applyNumberFormat="1" applyFont="1" applyFill="1" applyAlignment="1">
      <alignment horizontal="right" vertical="center" readingOrder="2"/>
    </xf>
    <xf numFmtId="1" fontId="10" fillId="0" borderId="0" xfId="1" applyNumberFormat="1" applyFont="1" applyFill="1" applyAlignment="1">
      <alignment horizontal="right" vertical="center" readingOrder="2"/>
    </xf>
    <xf numFmtId="1" fontId="11" fillId="0" borderId="0" xfId="1" applyNumberFormat="1" applyFont="1" applyFill="1" applyAlignment="1">
      <alignment horizontal="right" vertical="center" readingOrder="2"/>
    </xf>
    <xf numFmtId="3" fontId="2" fillId="0" borderId="0" xfId="0" applyNumberFormat="1" applyFont="1" applyFill="1"/>
    <xf numFmtId="1" fontId="6" fillId="0" borderId="0" xfId="78" applyNumberFormat="1" applyFont="1" applyAlignment="1">
      <alignment vertical="center" readingOrder="2"/>
    </xf>
    <xf numFmtId="1" fontId="5" fillId="0" borderId="0" xfId="78" applyNumberFormat="1" applyFont="1" applyAlignment="1">
      <alignment vertical="center"/>
    </xf>
    <xf numFmtId="1" fontId="5" fillId="0" borderId="0" xfId="78" applyNumberFormat="1" applyFont="1" applyAlignment="1">
      <alignment vertical="center" readingOrder="2"/>
    </xf>
    <xf numFmtId="1" fontId="7" fillId="0" borderId="0" xfId="78" quotePrefix="1" applyNumberFormat="1" applyFont="1" applyAlignment="1">
      <alignment horizontal="left" vertical="center"/>
    </xf>
    <xf numFmtId="1" fontId="12" fillId="0" borderId="0" xfId="78" applyNumberFormat="1" applyFont="1" applyAlignment="1">
      <alignment vertical="center"/>
    </xf>
    <xf numFmtId="1" fontId="4" fillId="0" borderId="0" xfId="78" applyNumberFormat="1" applyFont="1" applyAlignment="1">
      <alignment vertical="center" readingOrder="2"/>
    </xf>
    <xf numFmtId="1" fontId="12" fillId="0" borderId="0" xfId="78" applyNumberFormat="1" applyFont="1" applyAlignment="1">
      <alignment horizontal="right" vertical="center"/>
    </xf>
    <xf numFmtId="1" fontId="10" fillId="0" borderId="0" xfId="78" applyNumberFormat="1" applyFont="1" applyAlignment="1">
      <alignment vertical="center"/>
    </xf>
    <xf numFmtId="167" fontId="12" fillId="0" borderId="0" xfId="77" applyNumberFormat="1" applyFont="1"/>
    <xf numFmtId="1" fontId="11" fillId="0" borderId="0" xfId="78" applyNumberFormat="1" applyFont="1" applyAlignment="1">
      <alignment vertical="center"/>
    </xf>
    <xf numFmtId="167" fontId="115" fillId="0" borderId="0" xfId="78" applyNumberFormat="1" applyFont="1"/>
    <xf numFmtId="0" fontId="11" fillId="0" borderId="0" xfId="207" applyFont="1" applyAlignment="1">
      <alignment horizontal="right" vertical="center" readingOrder="2"/>
    </xf>
    <xf numFmtId="167" fontId="10" fillId="0" borderId="0" xfId="78" applyNumberFormat="1" applyFont="1" applyAlignment="1">
      <alignment vertical="center"/>
    </xf>
    <xf numFmtId="1" fontId="5" fillId="3" borderId="0" xfId="75" applyNumberFormat="1" applyFont="1" applyFill="1" applyAlignment="1">
      <alignment vertical="center"/>
    </xf>
    <xf numFmtId="1" fontId="5" fillId="3" borderId="0" xfId="16" applyNumberFormat="1" applyFont="1" applyFill="1" applyAlignment="1">
      <alignment horizontal="right" vertical="center" readingOrder="2"/>
    </xf>
    <xf numFmtId="3" fontId="0" fillId="0" borderId="0" xfId="0" applyNumberFormat="1"/>
    <xf numFmtId="3" fontId="20" fillId="0" borderId="0" xfId="10" applyNumberFormat="1" applyFont="1"/>
    <xf numFmtId="3" fontId="12" fillId="0" borderId="0" xfId="10" applyNumberFormat="1" applyFont="1" applyAlignment="1">
      <alignment horizontal="right"/>
    </xf>
    <xf numFmtId="3" fontId="12" fillId="0" borderId="0" xfId="10" applyNumberFormat="1" applyFont="1" applyBorder="1" applyAlignment="1">
      <alignment horizontal="right"/>
    </xf>
    <xf numFmtId="0" fontId="11" fillId="0" borderId="0" xfId="10" quotePrefix="1" applyFont="1" applyAlignment="1">
      <alignment horizontal="right" readingOrder="2"/>
    </xf>
    <xf numFmtId="0" fontId="11" fillId="0" borderId="0" xfId="10" applyFont="1" applyAlignment="1">
      <alignment horizontal="right" readingOrder="2"/>
    </xf>
    <xf numFmtId="0" fontId="12" fillId="0" borderId="0" xfId="10" applyFont="1" applyAlignment="1">
      <alignment horizontal="right" readingOrder="2"/>
    </xf>
    <xf numFmtId="0" fontId="11" fillId="0" borderId="0" xfId="10" quotePrefix="1" applyFont="1" applyAlignment="1">
      <alignment horizontal="left"/>
    </xf>
    <xf numFmtId="0" fontId="11" fillId="0" borderId="0" xfId="10" applyFont="1" applyAlignment="1"/>
    <xf numFmtId="0" fontId="12" fillId="0" borderId="0" xfId="10" applyFont="1" applyAlignment="1"/>
    <xf numFmtId="3" fontId="20" fillId="0" borderId="0" xfId="10" applyNumberFormat="1" applyFont="1" applyAlignment="1"/>
    <xf numFmtId="3" fontId="12" fillId="0" borderId="0" xfId="10" applyNumberFormat="1" applyFont="1" applyAlignment="1">
      <alignment horizontal="right" readingOrder="1"/>
    </xf>
    <xf numFmtId="3" fontId="20" fillId="0" borderId="0" xfId="0" applyNumberFormat="1" applyFont="1"/>
    <xf numFmtId="3" fontId="12" fillId="0" borderId="0" xfId="10" applyNumberFormat="1" applyFont="1" applyAlignment="1">
      <alignment horizontal="right" vertical="center" readingOrder="1"/>
    </xf>
    <xf numFmtId="0" fontId="11" fillId="0" borderId="0" xfId="10" quotePrefix="1" applyNumberFormat="1" applyFont="1" applyAlignment="1">
      <alignment horizontal="left" vertical="center"/>
    </xf>
    <xf numFmtId="0" fontId="11" fillId="0" borderId="0" xfId="10" applyNumberFormat="1" applyFont="1" applyAlignment="1">
      <alignment horizontal="left" vertical="center"/>
    </xf>
    <xf numFmtId="3" fontId="12" fillId="0" borderId="0" xfId="10" applyNumberFormat="1" applyFont="1" applyAlignment="1">
      <alignment vertical="center"/>
    </xf>
    <xf numFmtId="0" fontId="12" fillId="0" borderId="0" xfId="10" applyNumberFormat="1" applyFont="1" applyFill="1" applyAlignment="1">
      <alignment horizontal="right" vertical="center"/>
    </xf>
    <xf numFmtId="0" fontId="12" fillId="2" borderId="0" xfId="5" applyFont="1" applyFill="1" applyAlignment="1">
      <alignment horizontal="left" vertical="center"/>
    </xf>
    <xf numFmtId="3" fontId="36" fillId="0" borderId="0" xfId="6" applyNumberFormat="1" applyFont="1" applyFill="1" applyBorder="1" applyAlignment="1">
      <alignment horizontal="right" vertical="center"/>
    </xf>
    <xf numFmtId="0" fontId="115" fillId="0" borderId="0" xfId="5" quotePrefix="1" applyFont="1" applyAlignment="1">
      <alignment horizontal="left" vertical="center"/>
    </xf>
    <xf numFmtId="0" fontId="11" fillId="0" borderId="0" xfId="5" quotePrefix="1" applyFont="1" applyBorder="1" applyAlignment="1">
      <alignment horizontal="left" vertical="center"/>
    </xf>
    <xf numFmtId="165" fontId="115" fillId="0" borderId="0" xfId="7" applyFont="1" applyAlignment="1">
      <alignment vertical="center"/>
    </xf>
    <xf numFmtId="0" fontId="12" fillId="2" borderId="0" xfId="5" quotePrefix="1" applyFont="1" applyFill="1" applyAlignment="1">
      <alignment horizontal="left" vertical="center"/>
    </xf>
    <xf numFmtId="0" fontId="115" fillId="2" borderId="0" xfId="5" quotePrefix="1" applyFont="1" applyFill="1" applyAlignment="1">
      <alignment horizontal="left" vertical="center"/>
    </xf>
    <xf numFmtId="167" fontId="115" fillId="0" borderId="0" xfId="5" quotePrefix="1" applyNumberFormat="1" applyFont="1" applyAlignment="1" applyProtection="1">
      <alignment horizontal="left" vertical="center"/>
    </xf>
    <xf numFmtId="0" fontId="11" fillId="0" borderId="0" xfId="5" applyFont="1" applyAlignment="1">
      <alignment vertical="center"/>
    </xf>
    <xf numFmtId="0" fontId="12" fillId="2" borderId="0" xfId="5" applyFont="1" applyFill="1" applyAlignment="1">
      <alignment vertical="center"/>
    </xf>
    <xf numFmtId="167" fontId="12" fillId="2" borderId="0" xfId="5" applyNumberFormat="1" applyFont="1" applyFill="1" applyAlignment="1" applyProtection="1">
      <alignment horizontal="left" vertical="center"/>
    </xf>
    <xf numFmtId="0" fontId="11" fillId="0" borderId="0" xfId="5" quotePrefix="1" applyFont="1" applyAlignment="1">
      <alignment horizontal="left" vertical="center"/>
    </xf>
    <xf numFmtId="168" fontId="12" fillId="0" borderId="0" xfId="10" applyNumberFormat="1" applyFont="1" applyFill="1" applyBorder="1"/>
    <xf numFmtId="3" fontId="12" fillId="0" borderId="0" xfId="6" applyNumberFormat="1" applyFont="1" applyBorder="1" applyAlignment="1">
      <alignment vertical="center"/>
    </xf>
    <xf numFmtId="1" fontId="11" fillId="0" borderId="0" xfId="10" applyNumberFormat="1" applyFont="1" applyFill="1" applyBorder="1"/>
    <xf numFmtId="168" fontId="20" fillId="0" borderId="0" xfId="10" applyNumberFormat="1" applyFont="1" applyBorder="1"/>
    <xf numFmtId="167" fontId="12" fillId="2" borderId="0" xfId="5" quotePrefix="1" applyNumberFormat="1" applyFont="1" applyFill="1" applyAlignment="1" applyProtection="1">
      <alignment horizontal="left" vertical="center"/>
    </xf>
    <xf numFmtId="0" fontId="11" fillId="0" borderId="0" xfId="5" applyFont="1" applyAlignment="1">
      <alignment horizontal="left" vertical="center"/>
    </xf>
    <xf numFmtId="0" fontId="12" fillId="0" borderId="0" xfId="19" quotePrefix="1" applyNumberFormat="1" applyFont="1" applyAlignment="1" applyProtection="1">
      <alignment horizontal="left" vertical="center"/>
    </xf>
    <xf numFmtId="3" fontId="36" fillId="0" borderId="0" xfId="21" applyNumberFormat="1" applyFont="1" applyBorder="1" applyAlignment="1">
      <alignment vertical="center"/>
    </xf>
    <xf numFmtId="1" fontId="12" fillId="0" borderId="0" xfId="19" quotePrefix="1" applyNumberFormat="1" applyFont="1" applyBorder="1" applyAlignment="1" applyProtection="1">
      <alignment horizontal="left" vertical="center"/>
    </xf>
    <xf numFmtId="1" fontId="11" fillId="0" borderId="0" xfId="1" quotePrefix="1" applyNumberFormat="1" applyFont="1" applyAlignment="1">
      <alignment horizontal="right" vertical="center" readingOrder="2"/>
    </xf>
    <xf numFmtId="178" fontId="26" fillId="0" borderId="0" xfId="6" applyNumberFormat="1" applyFont="1" applyFill="1" applyBorder="1" applyAlignment="1">
      <alignment horizontal="right" vertical="center"/>
    </xf>
    <xf numFmtId="1" fontId="117" fillId="0" borderId="0" xfId="1" quotePrefix="1" applyNumberFormat="1" applyFont="1" applyAlignment="1" applyProtection="1">
      <alignment horizontal="left" vertical="center"/>
    </xf>
    <xf numFmtId="167" fontId="117" fillId="0" borderId="0" xfId="10" applyNumberFormat="1" applyFont="1" applyFill="1" applyAlignment="1">
      <alignment vertical="center"/>
    </xf>
    <xf numFmtId="0" fontId="118" fillId="0" borderId="0" xfId="52" applyFont="1" applyFill="1" applyBorder="1" applyAlignment="1">
      <alignment horizontal="center"/>
    </xf>
    <xf numFmtId="3" fontId="13" fillId="0" borderId="0" xfId="52" applyNumberFormat="1" applyFont="1" applyFill="1" applyBorder="1" applyAlignment="1">
      <alignment horizontal="right" vertical="center"/>
    </xf>
    <xf numFmtId="3" fontId="5" fillId="0" borderId="0" xfId="52" applyNumberFormat="1" applyFont="1" applyFill="1" applyBorder="1" applyAlignment="1">
      <alignment vertical="center"/>
    </xf>
    <xf numFmtId="0" fontId="5" fillId="0" borderId="0" xfId="52" applyFont="1" applyFill="1" applyBorder="1" applyAlignment="1">
      <alignment horizontal="left" vertical="center"/>
    </xf>
    <xf numFmtId="0" fontId="11" fillId="0" borderId="0" xfId="52" applyFont="1" applyFill="1" applyBorder="1" applyAlignment="1">
      <alignment horizontal="right" vertical="center"/>
    </xf>
    <xf numFmtId="0" fontId="83" fillId="0" borderId="0" xfId="52" applyFont="1" applyFill="1" applyBorder="1" applyAlignment="1">
      <alignment horizontal="right" vertical="center"/>
    </xf>
    <xf numFmtId="0" fontId="83" fillId="0" borderId="0" xfId="52" applyFont="1" applyFill="1" applyBorder="1" applyAlignment="1">
      <alignment horizontal="left" vertical="center"/>
    </xf>
    <xf numFmtId="167" fontId="5" fillId="0" borderId="0" xfId="47" applyNumberFormat="1" applyFont="1" applyFill="1" applyAlignment="1">
      <alignment vertical="top"/>
    </xf>
    <xf numFmtId="3" fontId="10" fillId="0" borderId="0" xfId="52" applyNumberFormat="1" applyFont="1" applyFill="1" applyBorder="1" applyAlignment="1">
      <alignment horizontal="right" vertical="center"/>
    </xf>
    <xf numFmtId="168" fontId="36" fillId="0" borderId="0" xfId="52" applyNumberFormat="1" applyFont="1" applyFill="1" applyBorder="1" applyAlignment="1"/>
    <xf numFmtId="168" fontId="10" fillId="0" borderId="0" xfId="10" applyNumberFormat="1" applyFont="1" applyBorder="1" applyAlignment="1"/>
    <xf numFmtId="171" fontId="10" fillId="0" borderId="0" xfId="10" applyNumberFormat="1" applyFont="1" applyBorder="1" applyAlignment="1"/>
    <xf numFmtId="0" fontId="12" fillId="0" borderId="0" xfId="10" applyFont="1" applyBorder="1" applyAlignment="1">
      <alignment horizontal="right" readingOrder="2"/>
    </xf>
    <xf numFmtId="0" fontId="92" fillId="0" borderId="0" xfId="52" applyFont="1" applyFill="1" applyBorder="1" applyAlignment="1">
      <alignment horizontal="right"/>
    </xf>
    <xf numFmtId="3" fontId="11" fillId="0" borderId="0" xfId="52" applyNumberFormat="1" applyFont="1" applyFill="1" applyBorder="1" applyAlignment="1">
      <alignment horizontal="left"/>
    </xf>
    <xf numFmtId="3" fontId="12" fillId="0" borderId="0" xfId="52" applyNumberFormat="1" applyFont="1" applyFill="1" applyBorder="1" applyAlignment="1">
      <alignment horizontal="left"/>
    </xf>
    <xf numFmtId="168" fontId="119" fillId="0" borderId="0" xfId="0" applyNumberFormat="1" applyFont="1" applyFill="1" applyBorder="1" applyAlignment="1">
      <alignment vertical="center"/>
    </xf>
    <xf numFmtId="178" fontId="109" fillId="0" borderId="0" xfId="55" applyNumberFormat="1" applyFont="1" applyFill="1" applyBorder="1" applyAlignment="1">
      <alignment horizontal="right" vertical="center"/>
    </xf>
    <xf numFmtId="1" fontId="20" fillId="0" borderId="0" xfId="55" applyNumberFormat="1" applyFont="1" applyFill="1" applyBorder="1" applyAlignment="1">
      <alignment horizontal="right" vertical="center"/>
    </xf>
    <xf numFmtId="1" fontId="10" fillId="0" borderId="0" xfId="57" quotePrefix="1" applyNumberFormat="1" applyFont="1" applyAlignment="1">
      <alignment vertical="center"/>
    </xf>
    <xf numFmtId="1" fontId="10" fillId="17" borderId="0" xfId="53" quotePrefix="1" applyNumberFormat="1" applyFont="1" applyFill="1" applyAlignment="1" applyProtection="1">
      <alignment horizontal="left" vertical="center"/>
    </xf>
    <xf numFmtId="167" fontId="10" fillId="17" borderId="0" xfId="53" applyNumberFormat="1" applyFont="1" applyFill="1" applyAlignment="1">
      <alignment horizontal="right" vertical="center"/>
    </xf>
    <xf numFmtId="167" fontId="10" fillId="17" borderId="0" xfId="53" applyNumberFormat="1" applyFont="1" applyFill="1" applyAlignment="1">
      <alignment vertical="center"/>
    </xf>
    <xf numFmtId="1" fontId="12" fillId="17" borderId="0" xfId="53" quotePrefix="1" applyNumberFormat="1" applyFont="1" applyFill="1" applyAlignment="1">
      <alignment horizontal="right" vertical="center" readingOrder="2"/>
    </xf>
    <xf numFmtId="1" fontId="10" fillId="17" borderId="0" xfId="53" applyNumberFormat="1" applyFont="1" applyFill="1" applyAlignment="1">
      <alignment vertical="center"/>
    </xf>
    <xf numFmtId="1" fontId="12" fillId="17" borderId="0" xfId="53" applyNumberFormat="1" applyFont="1" applyFill="1" applyAlignment="1">
      <alignment vertical="center"/>
    </xf>
    <xf numFmtId="167" fontId="5" fillId="17" borderId="0" xfId="53" applyNumberFormat="1" applyFont="1" applyFill="1" applyAlignment="1">
      <alignment vertical="center"/>
    </xf>
    <xf numFmtId="1" fontId="10" fillId="0" borderId="0" xfId="1" applyNumberFormat="1" applyFont="1" applyFill="1" applyAlignment="1">
      <alignment horizontal="left" vertical="center"/>
    </xf>
    <xf numFmtId="0" fontId="7" fillId="0" borderId="0" xfId="14" quotePrefix="1" applyNumberFormat="1" applyFont="1" applyFill="1" applyAlignment="1">
      <alignment horizontal="right" vertical="center" readingOrder="2"/>
    </xf>
    <xf numFmtId="167" fontId="7" fillId="0" borderId="0" xfId="14" applyNumberFormat="1" applyFont="1" applyFill="1" applyAlignment="1">
      <alignment horizontal="right" vertical="center" readingOrder="2"/>
    </xf>
    <xf numFmtId="167" fontId="7" fillId="0" borderId="0" xfId="25" applyNumberFormat="1" applyFont="1" applyFill="1" applyAlignment="1">
      <alignment vertical="center"/>
    </xf>
    <xf numFmtId="0" fontId="5" fillId="0" borderId="0" xfId="10" applyNumberFormat="1" applyFont="1" applyFill="1" applyAlignment="1">
      <alignment horizontal="right" vertical="center" readingOrder="2"/>
    </xf>
    <xf numFmtId="0" fontId="12" fillId="0" borderId="0" xfId="45" applyNumberFormat="1" applyFont="1" applyFill="1" applyBorder="1" applyAlignment="1">
      <alignment horizontal="right" vertical="center"/>
    </xf>
    <xf numFmtId="167" fontId="4" fillId="0" borderId="0" xfId="35" quotePrefix="1" applyNumberFormat="1" applyFont="1" applyFill="1" applyAlignment="1">
      <alignment horizontal="right" vertical="center" readingOrder="2"/>
    </xf>
    <xf numFmtId="167" fontId="7" fillId="0" borderId="0" xfId="35" quotePrefix="1" applyNumberFormat="1" applyFont="1" applyFill="1" applyAlignment="1" applyProtection="1">
      <alignment horizontal="left" vertical="center"/>
    </xf>
    <xf numFmtId="3" fontId="9" fillId="0" borderId="0" xfId="10" applyNumberFormat="1" applyFont="1" applyFill="1" applyBorder="1" applyAlignment="1">
      <alignment horizontal="right" readingOrder="1"/>
    </xf>
    <xf numFmtId="167" fontId="8" fillId="0" borderId="0" xfId="1" applyNumberFormat="1" applyFont="1" applyFill="1" applyAlignment="1" applyProtection="1">
      <alignment horizontal="left" vertical="center"/>
    </xf>
    <xf numFmtId="3" fontId="46" fillId="0" borderId="0" xfId="0" applyNumberFormat="1" applyFont="1"/>
    <xf numFmtId="167" fontId="8" fillId="19" borderId="0" xfId="37" applyNumberFormat="1" applyFont="1" applyFill="1" applyAlignment="1">
      <alignment vertical="center"/>
    </xf>
    <xf numFmtId="167" fontId="9" fillId="19" borderId="0" xfId="37" applyNumberFormat="1" applyFont="1" applyFill="1" applyAlignment="1">
      <alignment vertical="center"/>
    </xf>
    <xf numFmtId="167" fontId="8" fillId="19" borderId="0" xfId="37" applyNumberFormat="1" applyFont="1" applyFill="1" applyAlignment="1">
      <alignment horizontal="right" vertical="center" readingOrder="2"/>
    </xf>
    <xf numFmtId="3" fontId="46" fillId="0" borderId="0" xfId="10" applyNumberFormat="1" applyFont="1" applyFill="1" applyAlignment="1"/>
    <xf numFmtId="167" fontId="8" fillId="0" borderId="0" xfId="37" applyNumberFormat="1" applyFont="1" applyFill="1" applyAlignment="1">
      <alignment horizontal="right" readingOrder="2"/>
    </xf>
    <xf numFmtId="167" fontId="9" fillId="0" borderId="0" xfId="37" applyNumberFormat="1" applyFont="1" applyFill="1" applyAlignment="1">
      <alignment horizontal="right" readingOrder="2"/>
    </xf>
    <xf numFmtId="167" fontId="8" fillId="0" borderId="0" xfId="34" quotePrefix="1" applyNumberFormat="1" applyFont="1" applyFill="1" applyAlignment="1">
      <alignment horizontal="right" readingOrder="2"/>
    </xf>
    <xf numFmtId="3" fontId="83" fillId="0" borderId="0" xfId="10" applyNumberFormat="1" applyFont="1" applyFill="1" applyAlignment="1"/>
    <xf numFmtId="3" fontId="5" fillId="0" borderId="0" xfId="10" applyNumberFormat="1" applyFont="1" applyFill="1" applyBorder="1" applyAlignment="1"/>
    <xf numFmtId="0" fontId="11" fillId="0" borderId="0" xfId="10" applyFont="1" applyFill="1" applyAlignment="1">
      <alignment horizontal="right" readingOrder="2"/>
    </xf>
    <xf numFmtId="167" fontId="8" fillId="0" borderId="0" xfId="37" applyNumberFormat="1" applyFont="1" applyFill="1" applyAlignment="1" applyProtection="1">
      <alignment horizontal="left"/>
    </xf>
    <xf numFmtId="167" fontId="9" fillId="0" borderId="0" xfId="37" applyNumberFormat="1" applyFont="1" applyFill="1" applyAlignment="1" applyProtection="1">
      <alignment horizontal="left"/>
    </xf>
    <xf numFmtId="167" fontId="8" fillId="0" borderId="0" xfId="34" quotePrefix="1" applyNumberFormat="1" applyFont="1" applyFill="1" applyAlignment="1" applyProtection="1">
      <alignment horizontal="left"/>
    </xf>
    <xf numFmtId="167" fontId="8" fillId="0" borderId="0" xfId="34" applyNumberFormat="1" applyFont="1" applyFill="1" applyAlignment="1" applyProtection="1">
      <alignment horizontal="left"/>
    </xf>
    <xf numFmtId="167" fontId="9" fillId="0" borderId="0" xfId="37" applyNumberFormat="1" applyFont="1" applyFill="1" applyAlignment="1"/>
    <xf numFmtId="3" fontId="113" fillId="0" borderId="0" xfId="0" applyNumberFormat="1" applyFont="1" applyAlignment="1"/>
    <xf numFmtId="167" fontId="120" fillId="19" borderId="0" xfId="40" quotePrefix="1" applyNumberFormat="1" applyFont="1" applyFill="1" applyAlignment="1" applyProtection="1">
      <alignment horizontal="left" vertical="center"/>
    </xf>
    <xf numFmtId="167" fontId="121" fillId="19" borderId="0" xfId="40" applyNumberFormat="1" applyFont="1" applyFill="1" applyAlignment="1">
      <alignment vertical="center"/>
    </xf>
    <xf numFmtId="167" fontId="121" fillId="19" borderId="0" xfId="40" applyNumberFormat="1" applyFont="1" applyFill="1" applyAlignment="1">
      <alignment horizontal="right" vertical="center"/>
    </xf>
    <xf numFmtId="167" fontId="120" fillId="19" borderId="0" xfId="32" applyNumberFormat="1" applyFont="1" applyFill="1" applyAlignment="1">
      <alignment horizontal="right" vertical="center" readingOrder="2"/>
    </xf>
    <xf numFmtId="0" fontId="9" fillId="0" borderId="0" xfId="10" applyFont="1" applyAlignment="1">
      <alignment horizontal="right" wrapText="1" readingOrder="2"/>
    </xf>
    <xf numFmtId="0" fontId="9" fillId="0" borderId="0" xfId="10" applyFont="1" applyAlignment="1">
      <alignment horizontal="left" wrapText="1"/>
    </xf>
    <xf numFmtId="0" fontId="9" fillId="0" borderId="0" xfId="10" quotePrefix="1" applyFont="1" applyAlignment="1">
      <alignment horizontal="left" wrapText="1"/>
    </xf>
    <xf numFmtId="0" fontId="7" fillId="0" borderId="0" xfId="10" applyFont="1" applyAlignment="1">
      <alignment horizontal="left" vertical="center" wrapText="1"/>
    </xf>
    <xf numFmtId="0" fontId="7" fillId="0" borderId="0" xfId="10" applyFont="1" applyAlignment="1">
      <alignment horizontal="right" vertical="center" wrapText="1" readingOrder="2"/>
    </xf>
    <xf numFmtId="0" fontId="7" fillId="0" borderId="0" xfId="10" applyFont="1" applyAlignment="1">
      <alignment horizontal="right" wrapText="1" readingOrder="2"/>
    </xf>
    <xf numFmtId="0" fontId="7" fillId="0" borderId="0" xfId="10" applyFont="1" applyAlignment="1">
      <alignment horizontal="left" wrapText="1"/>
    </xf>
    <xf numFmtId="0" fontId="12" fillId="19" borderId="0" xfId="45" applyNumberFormat="1" applyFont="1" applyFill="1" applyBorder="1" applyAlignment="1" applyProtection="1">
      <alignment horizontal="left" vertical="center"/>
    </xf>
    <xf numFmtId="3" fontId="12" fillId="19" borderId="0" xfId="45" applyNumberFormat="1" applyFont="1" applyFill="1" applyBorder="1" applyAlignment="1">
      <alignment horizontal="right" vertical="center"/>
    </xf>
    <xf numFmtId="3" fontId="12" fillId="19" borderId="0" xfId="10" applyNumberFormat="1" applyFont="1" applyFill="1" applyBorder="1" applyAlignment="1">
      <alignment vertical="center"/>
    </xf>
    <xf numFmtId="0" fontId="10" fillId="0" borderId="0" xfId="45" applyNumberFormat="1" applyFont="1" applyFill="1" applyBorder="1" applyAlignment="1">
      <alignment vertical="center"/>
    </xf>
    <xf numFmtId="3" fontId="23" fillId="19" borderId="0" xfId="10" applyNumberFormat="1" applyFont="1" applyFill="1" applyBorder="1" applyAlignment="1">
      <alignment vertical="center"/>
    </xf>
    <xf numFmtId="167" fontId="10" fillId="0" borderId="0" xfId="43" applyNumberFormat="1" applyFont="1" applyFill="1" applyAlignment="1">
      <alignment vertical="center"/>
    </xf>
    <xf numFmtId="0" fontId="34" fillId="0" borderId="0" xfId="10" applyFont="1" applyFill="1" applyAlignment="1">
      <alignment vertical="center"/>
    </xf>
    <xf numFmtId="167" fontId="10" fillId="19" borderId="0" xfId="43" applyNumberFormat="1" applyFont="1" applyFill="1" applyAlignment="1">
      <alignment vertical="center"/>
    </xf>
    <xf numFmtId="167" fontId="5" fillId="19" borderId="0" xfId="43" applyNumberFormat="1" applyFont="1" applyFill="1" applyAlignment="1">
      <alignment vertical="center"/>
    </xf>
    <xf numFmtId="167" fontId="12" fillId="19" borderId="0" xfId="43" applyNumberFormat="1" applyFont="1" applyFill="1" applyAlignment="1"/>
    <xf numFmtId="167" fontId="12" fillId="19" borderId="0" xfId="43" applyNumberFormat="1" applyFont="1" applyFill="1" applyAlignment="1">
      <alignment horizontal="right" vertical="center" readingOrder="2"/>
    </xf>
    <xf numFmtId="167" fontId="10" fillId="19" borderId="0" xfId="43" applyNumberFormat="1" applyFont="1" applyFill="1" applyAlignment="1" applyProtection="1">
      <alignment horizontal="left" vertical="center"/>
    </xf>
    <xf numFmtId="167" fontId="12" fillId="20" borderId="0" xfId="43" applyNumberFormat="1" applyFont="1" applyFill="1" applyAlignment="1" applyProtection="1">
      <alignment horizontal="left" vertical="center"/>
    </xf>
    <xf numFmtId="167" fontId="10" fillId="20" borderId="0" xfId="43" applyNumberFormat="1" applyFont="1" applyFill="1" applyAlignment="1">
      <alignment vertical="center"/>
    </xf>
    <xf numFmtId="167" fontId="12" fillId="20" borderId="0" xfId="43" applyNumberFormat="1" applyFont="1" applyFill="1" applyAlignment="1">
      <alignment vertical="center" readingOrder="2"/>
    </xf>
    <xf numFmtId="167" fontId="12" fillId="20" borderId="0" xfId="43" applyNumberFormat="1" applyFont="1" applyFill="1" applyAlignment="1" applyProtection="1">
      <alignment horizontal="left" readingOrder="1"/>
    </xf>
    <xf numFmtId="167" fontId="12" fillId="20" borderId="0" xfId="43" applyNumberFormat="1" applyFont="1" applyFill="1" applyAlignment="1">
      <alignment vertical="center"/>
    </xf>
    <xf numFmtId="167" fontId="12" fillId="20" borderId="0" xfId="43" applyNumberFormat="1" applyFont="1" applyFill="1" applyAlignment="1" applyProtection="1">
      <alignment horizontal="left"/>
    </xf>
    <xf numFmtId="167" fontId="12" fillId="20" borderId="0" xfId="43" quotePrefix="1" applyNumberFormat="1" applyFont="1" applyFill="1" applyAlignment="1">
      <alignment vertical="center" readingOrder="2"/>
    </xf>
    <xf numFmtId="0" fontId="12" fillId="20" borderId="0" xfId="43" applyNumberFormat="1" applyFont="1" applyFill="1" applyAlignment="1" applyProtection="1">
      <alignment horizontal="left" vertical="center"/>
    </xf>
    <xf numFmtId="168" fontId="8" fillId="0" borderId="0" xfId="10" applyNumberFormat="1" applyFont="1" applyFill="1" applyBorder="1" applyAlignment="1">
      <alignment horizontal="right" vertical="center"/>
    </xf>
    <xf numFmtId="193" fontId="9" fillId="0" borderId="0" xfId="286" applyNumberFormat="1" applyFont="1" applyFill="1" applyBorder="1" applyAlignment="1">
      <alignment horizontal="right" vertical="center"/>
    </xf>
    <xf numFmtId="176" fontId="9" fillId="0" borderId="0" xfId="47" applyNumberFormat="1" applyFont="1" applyAlignment="1">
      <alignment horizontal="right" vertical="center"/>
    </xf>
    <xf numFmtId="176" fontId="9" fillId="0" borderId="0" xfId="47" applyNumberFormat="1" applyFont="1" applyBorder="1" applyAlignment="1">
      <alignment horizontal="right" vertical="center"/>
    </xf>
    <xf numFmtId="0" fontId="8" fillId="19" borderId="0" xfId="49" applyFont="1" applyFill="1" applyBorder="1" applyAlignment="1">
      <alignment vertical="center"/>
    </xf>
    <xf numFmtId="167" fontId="8" fillId="19" borderId="0" xfId="47" applyNumberFormat="1" applyFont="1" applyFill="1" applyBorder="1" applyAlignment="1">
      <alignment vertical="center" shrinkToFit="1"/>
    </xf>
    <xf numFmtId="167" fontId="8" fillId="19" borderId="0" xfId="47" applyNumberFormat="1" applyFont="1" applyFill="1" applyBorder="1" applyAlignment="1">
      <alignment vertical="center"/>
    </xf>
    <xf numFmtId="193" fontId="8" fillId="19" borderId="0" xfId="286" applyNumberFormat="1" applyFont="1" applyFill="1" applyAlignment="1">
      <alignment horizontal="right" vertical="center"/>
    </xf>
    <xf numFmtId="167" fontId="8" fillId="19" borderId="0" xfId="48" applyNumberFormat="1" applyFont="1" applyFill="1" applyAlignment="1">
      <alignment horizontal="right" vertical="center" readingOrder="2"/>
    </xf>
    <xf numFmtId="0" fontId="8" fillId="19" borderId="0" xfId="49" applyFont="1" applyFill="1" applyBorder="1" applyAlignment="1">
      <alignment horizontal="left" vertical="center"/>
    </xf>
    <xf numFmtId="168" fontId="8" fillId="19" borderId="0" xfId="0" applyNumberFormat="1" applyFont="1" applyFill="1" applyBorder="1" applyAlignment="1">
      <alignment horizontal="right" vertical="center"/>
    </xf>
    <xf numFmtId="193" fontId="8" fillId="19" borderId="0" xfId="286" applyNumberFormat="1" applyFont="1" applyFill="1" applyBorder="1" applyAlignment="1">
      <alignment horizontal="right" vertical="center"/>
    </xf>
    <xf numFmtId="167" fontId="8" fillId="19" borderId="0" xfId="48" applyNumberFormat="1" applyFont="1" applyFill="1" applyBorder="1" applyAlignment="1">
      <alignment horizontal="right" vertical="center" readingOrder="2"/>
    </xf>
    <xf numFmtId="167" fontId="8" fillId="19" borderId="0" xfId="45" applyNumberFormat="1" applyFont="1" applyFill="1" applyBorder="1" applyAlignment="1">
      <alignment horizontal="right" vertical="center" readingOrder="2"/>
    </xf>
    <xf numFmtId="193" fontId="8" fillId="19" borderId="0" xfId="286" applyNumberFormat="1" applyFont="1" applyFill="1" applyBorder="1" applyAlignment="1">
      <alignment vertical="center"/>
    </xf>
    <xf numFmtId="0" fontId="12" fillId="0" borderId="0" xfId="52" applyFont="1" applyFill="1" applyBorder="1" applyAlignment="1">
      <alignment horizontal="left" vertical="center"/>
    </xf>
    <xf numFmtId="168" fontId="58" fillId="0" borderId="0" xfId="52" applyNumberFormat="1" applyFont="1" applyFill="1" applyBorder="1" applyAlignment="1">
      <alignment vertical="center"/>
    </xf>
    <xf numFmtId="168" fontId="23" fillId="0" borderId="0" xfId="52" applyNumberFormat="1" applyFont="1" applyFill="1" applyBorder="1" applyAlignment="1">
      <alignment vertical="center"/>
    </xf>
    <xf numFmtId="168" fontId="83" fillId="0" borderId="0" xfId="0" applyNumberFormat="1" applyFont="1" applyFill="1" applyBorder="1" applyAlignment="1">
      <alignment horizontal="right" vertical="center"/>
    </xf>
    <xf numFmtId="1" fontId="10" fillId="0" borderId="0" xfId="65" applyNumberFormat="1" applyFont="1" applyAlignment="1">
      <alignment horizontal="center" vertical="center"/>
    </xf>
    <xf numFmtId="167" fontId="8" fillId="0" borderId="0" xfId="75" applyNumberFormat="1" applyFont="1" applyAlignment="1">
      <alignment vertical="center"/>
    </xf>
    <xf numFmtId="167" fontId="9" fillId="0" borderId="0" xfId="75" applyNumberFormat="1" applyFont="1" applyAlignment="1">
      <alignment vertical="center"/>
    </xf>
    <xf numFmtId="1" fontId="5" fillId="0" borderId="0" xfId="75" applyNumberFormat="1" applyFont="1" applyAlignment="1">
      <alignment vertical="center"/>
    </xf>
    <xf numFmtId="1" fontId="7" fillId="0" borderId="0" xfId="77" quotePrefix="1" applyNumberFormat="1" applyFont="1" applyAlignment="1">
      <alignment horizontal="left" vertical="center"/>
    </xf>
    <xf numFmtId="1" fontId="10" fillId="0" borderId="0" xfId="77" quotePrefix="1" applyNumberFormat="1" applyFont="1" applyAlignment="1">
      <alignment horizontal="left" vertical="center"/>
    </xf>
    <xf numFmtId="1" fontId="10" fillId="0" borderId="0" xfId="77" applyNumberFormat="1" applyFont="1" applyAlignment="1">
      <alignment vertical="center"/>
    </xf>
    <xf numFmtId="1" fontId="10" fillId="0" borderId="0" xfId="77" applyNumberFormat="1" applyFont="1" applyAlignment="1">
      <alignment horizontal="left" vertical="center"/>
    </xf>
    <xf numFmtId="1" fontId="5" fillId="0" borderId="0" xfId="77" applyNumberFormat="1" applyFont="1" applyAlignment="1">
      <alignment vertical="center"/>
    </xf>
    <xf numFmtId="1" fontId="5" fillId="0" borderId="0" xfId="1" applyNumberFormat="1" applyFont="1" applyAlignment="1">
      <alignment horizontal="left" vertical="center"/>
    </xf>
    <xf numFmtId="1" fontId="10" fillId="0" borderId="0" xfId="77" applyNumberFormat="1" applyFont="1" applyAlignment="1">
      <alignment horizontal="right" vertical="center"/>
    </xf>
    <xf numFmtId="1" fontId="12" fillId="0" borderId="0" xfId="77" applyNumberFormat="1" applyFont="1" applyAlignment="1">
      <alignment horizontal="right" vertical="center" readingOrder="2"/>
    </xf>
    <xf numFmtId="0" fontId="20" fillId="0" borderId="0" xfId="207" applyFont="1" applyAlignment="1">
      <alignment vertical="center"/>
    </xf>
    <xf numFmtId="167" fontId="20" fillId="0" borderId="0" xfId="75" applyNumberFormat="1" applyFont="1" applyAlignment="1">
      <alignment vertical="center"/>
    </xf>
    <xf numFmtId="1" fontId="11" fillId="0" borderId="0" xfId="22" quotePrefix="1" applyNumberFormat="1" applyFont="1" applyFill="1" applyAlignment="1" applyProtection="1">
      <alignment horizontal="left" vertical="center"/>
    </xf>
    <xf numFmtId="1" fontId="9" fillId="0" borderId="0" xfId="22" quotePrefix="1" applyNumberFormat="1" applyFont="1" applyFill="1" applyAlignment="1">
      <alignment horizontal="right" vertical="center" readingOrder="2"/>
    </xf>
    <xf numFmtId="1" fontId="4" fillId="0" borderId="0" xfId="77" applyNumberFormat="1" applyFont="1" applyAlignment="1">
      <alignment horizontal="right" vertical="center" readingOrder="2"/>
    </xf>
    <xf numFmtId="1" fontId="21" fillId="0" borderId="0" xfId="78" applyNumberFormat="1" applyFont="1" applyAlignment="1">
      <alignment horizontal="center" vertical="center"/>
    </xf>
    <xf numFmtId="1" fontId="4" fillId="0" borderId="0" xfId="65" applyNumberFormat="1" applyFont="1" applyAlignment="1">
      <alignment horizontal="left" vertical="center"/>
    </xf>
    <xf numFmtId="1" fontId="5" fillId="0" borderId="0" xfId="65" applyNumberFormat="1" applyFont="1" applyAlignment="1">
      <alignment horizontal="left" vertical="center"/>
    </xf>
    <xf numFmtId="1" fontId="7" fillId="0" borderId="0" xfId="65" quotePrefix="1" applyNumberFormat="1" applyFont="1" applyAlignment="1">
      <alignment horizontal="left" vertical="center"/>
    </xf>
    <xf numFmtId="1" fontId="10" fillId="0" borderId="0" xfId="65" quotePrefix="1" applyNumberFormat="1" applyFont="1" applyAlignment="1">
      <alignment horizontal="right" vertical="center"/>
    </xf>
    <xf numFmtId="1" fontId="7" fillId="0" borderId="0" xfId="65" applyNumberFormat="1" applyFont="1" applyAlignment="1">
      <alignment horizontal="left" vertical="center"/>
    </xf>
    <xf numFmtId="1" fontId="10" fillId="0" borderId="0" xfId="1" applyNumberFormat="1" applyFont="1" applyAlignment="1">
      <alignment horizontal="left" vertical="center"/>
    </xf>
    <xf numFmtId="1" fontId="10" fillId="0" borderId="0" xfId="65" applyNumberFormat="1" applyFont="1" applyAlignment="1">
      <alignment vertical="top" readingOrder="2"/>
    </xf>
    <xf numFmtId="1" fontId="13" fillId="0" borderId="0" xfId="0" applyNumberFormat="1" applyFont="1" applyAlignment="1">
      <alignment horizontal="left" vertical="center"/>
    </xf>
    <xf numFmtId="1" fontId="13" fillId="0" borderId="0" xfId="1" quotePrefix="1" applyNumberFormat="1" applyFont="1" applyAlignment="1">
      <alignment horizontal="left" vertical="center"/>
    </xf>
    <xf numFmtId="1" fontId="13" fillId="0" borderId="0" xfId="1" applyNumberFormat="1" applyFont="1" applyAlignment="1">
      <alignment horizontal="left" vertical="center"/>
    </xf>
    <xf numFmtId="1" fontId="7" fillId="0" borderId="0" xfId="58" applyNumberFormat="1" applyFont="1" applyAlignment="1">
      <alignment horizontal="right" vertical="center" readingOrder="2"/>
    </xf>
    <xf numFmtId="1" fontId="10" fillId="0" borderId="0" xfId="65" quotePrefix="1" applyNumberFormat="1" applyFont="1" applyAlignment="1">
      <alignment horizontal="left" vertical="center"/>
    </xf>
    <xf numFmtId="0" fontId="10" fillId="0" borderId="0" xfId="65" applyNumberFormat="1" applyFont="1" applyAlignment="1">
      <alignment horizontal="right" vertical="center"/>
    </xf>
    <xf numFmtId="1" fontId="5" fillId="0" borderId="0" xfId="58" applyNumberFormat="1" applyFont="1" applyAlignment="1">
      <alignment horizontal="right" vertical="center"/>
    </xf>
    <xf numFmtId="1" fontId="5" fillId="0" borderId="0" xfId="58" applyNumberFormat="1" applyFont="1" applyAlignment="1">
      <alignment vertical="center"/>
    </xf>
    <xf numFmtId="1" fontId="10" fillId="0" borderId="0" xfId="58" quotePrefix="1" applyNumberFormat="1" applyFont="1" applyAlignment="1">
      <alignment horizontal="left" vertical="center"/>
    </xf>
    <xf numFmtId="1" fontId="10" fillId="0" borderId="0" xfId="58" quotePrefix="1" applyNumberFormat="1" applyFont="1" applyAlignment="1">
      <alignment horizontal="right" vertical="center"/>
    </xf>
    <xf numFmtId="1" fontId="12" fillId="0" borderId="0" xfId="58" applyNumberFormat="1" applyFont="1" applyAlignment="1">
      <alignment horizontal="right" vertical="center" readingOrder="2"/>
    </xf>
    <xf numFmtId="1" fontId="13" fillId="0" borderId="0" xfId="22" applyNumberFormat="1" applyFont="1" applyAlignment="1">
      <alignment horizontal="left" vertical="center"/>
    </xf>
    <xf numFmtId="1" fontId="5" fillId="0" borderId="0" xfId="58" quotePrefix="1" applyNumberFormat="1" applyFont="1" applyAlignment="1">
      <alignment horizontal="left" vertical="center"/>
    </xf>
    <xf numFmtId="1" fontId="18" fillId="0" borderId="0" xfId="58" quotePrefix="1" applyNumberFormat="1" applyFont="1" applyAlignment="1">
      <alignment horizontal="left" vertical="center"/>
    </xf>
    <xf numFmtId="1" fontId="5" fillId="0" borderId="0" xfId="58" applyNumberFormat="1" applyFont="1" applyAlignment="1">
      <alignment horizontal="left" vertical="center"/>
    </xf>
    <xf numFmtId="1" fontId="18" fillId="0" borderId="0" xfId="58" applyNumberFormat="1" applyFont="1" applyAlignment="1">
      <alignment vertical="center"/>
    </xf>
    <xf numFmtId="1" fontId="13" fillId="0" borderId="0" xfId="56" applyNumberFormat="1" applyFont="1" applyAlignment="1">
      <alignment horizontal="left" vertical="center"/>
    </xf>
    <xf numFmtId="0" fontId="111" fillId="0" borderId="0" xfId="292" applyFont="1" applyAlignment="1">
      <alignment vertical="center"/>
    </xf>
    <xf numFmtId="167" fontId="12" fillId="0" borderId="0" xfId="9" applyNumberFormat="1" applyFont="1" applyAlignment="1">
      <alignment horizontal="right" vertical="center" wrapText="1"/>
    </xf>
    <xf numFmtId="1" fontId="4" fillId="0" borderId="0" xfId="77" applyNumberFormat="1" applyFont="1" applyAlignment="1">
      <alignment horizontal="left" vertical="center"/>
    </xf>
    <xf numFmtId="1" fontId="4" fillId="0" borderId="0" xfId="77" applyNumberFormat="1" applyFont="1" applyAlignment="1">
      <alignment vertical="center"/>
    </xf>
    <xf numFmtId="1" fontId="6" fillId="0" borderId="0" xfId="77" applyNumberFormat="1" applyFont="1" applyAlignment="1">
      <alignment vertical="center" readingOrder="2"/>
    </xf>
    <xf numFmtId="167" fontId="4" fillId="0" borderId="0" xfId="77" applyNumberFormat="1" applyFont="1" applyAlignment="1">
      <alignment vertical="center"/>
    </xf>
    <xf numFmtId="1" fontId="5" fillId="0" borderId="0" xfId="77" applyNumberFormat="1" applyFont="1" applyAlignment="1">
      <alignment horizontal="left" vertical="center"/>
    </xf>
    <xf numFmtId="1" fontId="5" fillId="0" borderId="0" xfId="77" applyNumberFormat="1" applyFont="1" applyAlignment="1">
      <alignment vertical="center" readingOrder="2"/>
    </xf>
    <xf numFmtId="167" fontId="5" fillId="0" borderId="0" xfId="77" applyNumberFormat="1" applyFont="1" applyAlignment="1">
      <alignment vertical="center"/>
    </xf>
    <xf numFmtId="1" fontId="7" fillId="0" borderId="0" xfId="77" applyNumberFormat="1" applyFont="1" applyAlignment="1">
      <alignment vertical="center"/>
    </xf>
    <xf numFmtId="167" fontId="7" fillId="0" borderId="0" xfId="77" applyNumberFormat="1" applyFont="1" applyAlignment="1">
      <alignment vertical="center"/>
    </xf>
    <xf numFmtId="1" fontId="4" fillId="0" borderId="0" xfId="77" applyNumberFormat="1" applyFont="1" applyAlignment="1">
      <alignment vertical="center" readingOrder="2"/>
    </xf>
    <xf numFmtId="1" fontId="17" fillId="0" borderId="0" xfId="291" quotePrefix="1" applyNumberFormat="1" applyFont="1" applyAlignment="1">
      <alignment horizontal="left" vertical="center"/>
    </xf>
    <xf numFmtId="167" fontId="10" fillId="0" borderId="0" xfId="77" applyNumberFormat="1" applyFont="1" applyAlignment="1">
      <alignment vertical="center"/>
    </xf>
    <xf numFmtId="1" fontId="10" fillId="0" borderId="0" xfId="77" quotePrefix="1" applyNumberFormat="1" applyFont="1" applyAlignment="1">
      <alignment horizontal="center" vertical="center" readingOrder="2"/>
    </xf>
    <xf numFmtId="1" fontId="10" fillId="0" borderId="0" xfId="77" applyNumberFormat="1" applyFont="1" applyAlignment="1">
      <alignment horizontal="centerContinuous" vertical="center"/>
    </xf>
    <xf numFmtId="167" fontId="12" fillId="0" borderId="0" xfId="77" applyNumberFormat="1" applyFont="1" applyAlignment="1">
      <alignment vertical="center"/>
    </xf>
    <xf numFmtId="167" fontId="11" fillId="0" borderId="0" xfId="77" applyNumberFormat="1" applyFont="1" applyAlignment="1">
      <alignment vertical="center"/>
    </xf>
    <xf numFmtId="1" fontId="101" fillId="0" borderId="0" xfId="77" applyNumberFormat="1" applyFont="1" applyAlignment="1">
      <alignment horizontal="right" vertical="center" readingOrder="2"/>
    </xf>
    <xf numFmtId="0" fontId="10" fillId="0" borderId="0" xfId="207" applyFont="1" applyAlignment="1">
      <alignment vertical="center"/>
    </xf>
    <xf numFmtId="0" fontId="97" fillId="0" borderId="0" xfId="10" applyFont="1" applyAlignment="1">
      <alignment vertical="center"/>
    </xf>
    <xf numFmtId="167" fontId="9" fillId="0" borderId="0" xfId="291" applyNumberFormat="1" applyFont="1" applyAlignment="1">
      <alignment vertical="center"/>
    </xf>
    <xf numFmtId="0" fontId="9" fillId="0" borderId="0" xfId="10" applyFont="1"/>
    <xf numFmtId="1" fontId="5" fillId="0" borderId="0" xfId="291" applyNumberFormat="1" applyFont="1" applyAlignment="1">
      <alignment vertical="center"/>
    </xf>
    <xf numFmtId="167" fontId="5" fillId="0" borderId="0" xfId="291" applyNumberFormat="1" applyFont="1" applyAlignment="1">
      <alignment vertical="center"/>
    </xf>
    <xf numFmtId="1" fontId="39" fillId="0" borderId="0" xfId="1" quotePrefix="1" applyNumberFormat="1" applyFont="1" applyAlignment="1">
      <alignment horizontal="right" vertical="center" readingOrder="2"/>
    </xf>
    <xf numFmtId="1" fontId="13" fillId="0" borderId="0" xfId="291" applyNumberFormat="1" applyFont="1" applyAlignment="1">
      <alignment horizontal="left" vertical="center"/>
    </xf>
    <xf numFmtId="1" fontId="39" fillId="0" borderId="0" xfId="16" applyNumberFormat="1" applyFont="1" applyAlignment="1">
      <alignment horizontal="right" vertical="center" readingOrder="2"/>
    </xf>
    <xf numFmtId="167" fontId="5" fillId="0" borderId="0" xfId="75" applyNumberFormat="1" applyFont="1" applyAlignment="1">
      <alignment vertical="center"/>
    </xf>
    <xf numFmtId="1" fontId="13" fillId="0" borderId="0" xfId="75" applyNumberFormat="1" applyFont="1" applyAlignment="1">
      <alignment horizontal="left" vertical="center"/>
    </xf>
    <xf numFmtId="1" fontId="21" fillId="0" borderId="0" xfId="207" applyNumberFormat="1" applyFont="1" applyAlignment="1">
      <alignment horizontal="center" vertical="center"/>
    </xf>
    <xf numFmtId="1" fontId="5" fillId="0" borderId="0" xfId="207" applyNumberFormat="1" applyFont="1" applyAlignment="1">
      <alignment vertical="center"/>
    </xf>
    <xf numFmtId="0" fontId="5" fillId="0" borderId="0" xfId="207" applyFont="1" applyAlignment="1">
      <alignment vertical="center"/>
    </xf>
    <xf numFmtId="167" fontId="101" fillId="0" borderId="0" xfId="77" applyNumberFormat="1" applyFont="1" applyAlignment="1">
      <alignment vertical="center"/>
    </xf>
    <xf numFmtId="1" fontId="4" fillId="0" borderId="0" xfId="78" applyNumberFormat="1" applyFont="1" applyAlignment="1">
      <alignment horizontal="left" vertical="center"/>
    </xf>
    <xf numFmtId="1" fontId="4" fillId="0" borderId="0" xfId="78" applyNumberFormat="1" applyFont="1" applyAlignment="1">
      <alignment horizontal="right" vertical="center"/>
    </xf>
    <xf numFmtId="1" fontId="4" fillId="0" borderId="0" xfId="78" applyNumberFormat="1" applyFont="1" applyAlignment="1">
      <alignment vertical="center"/>
    </xf>
    <xf numFmtId="167" fontId="4" fillId="0" borderId="0" xfId="78" applyNumberFormat="1" applyFont="1" applyAlignment="1">
      <alignment vertical="center"/>
    </xf>
    <xf numFmtId="1" fontId="10" fillId="0" borderId="0" xfId="78" applyNumberFormat="1" applyFont="1" applyAlignment="1">
      <alignment horizontal="right" vertical="center"/>
    </xf>
    <xf numFmtId="167" fontId="5" fillId="0" borderId="0" xfId="78" applyNumberFormat="1" applyFont="1" applyAlignment="1">
      <alignment vertical="center"/>
    </xf>
    <xf numFmtId="1" fontId="7" fillId="0" borderId="0" xfId="78" applyNumberFormat="1" applyFont="1" applyAlignment="1">
      <alignment horizontal="right" vertical="center"/>
    </xf>
    <xf numFmtId="1" fontId="7" fillId="0" borderId="0" xfId="78" applyNumberFormat="1" applyFont="1" applyAlignment="1">
      <alignment vertical="center"/>
    </xf>
    <xf numFmtId="167" fontId="7" fillId="0" borderId="0" xfId="78" applyNumberFormat="1" applyFont="1" applyAlignment="1">
      <alignment vertical="center"/>
    </xf>
    <xf numFmtId="1" fontId="10" fillId="0" borderId="0" xfId="77" applyNumberFormat="1" applyFont="1" applyAlignment="1">
      <alignment horizontal="right" vertical="center" readingOrder="2"/>
    </xf>
    <xf numFmtId="1" fontId="10" fillId="0" borderId="0" xfId="77" quotePrefix="1" applyNumberFormat="1" applyFont="1" applyAlignment="1">
      <alignment horizontal="right" vertical="center" readingOrder="2"/>
    </xf>
    <xf numFmtId="1" fontId="10" fillId="0" borderId="0" xfId="78" applyNumberFormat="1" applyFont="1" applyAlignment="1">
      <alignment horizontal="left" vertical="center"/>
    </xf>
    <xf numFmtId="1" fontId="114" fillId="0" borderId="0" xfId="16" applyNumberFormat="1" applyFont="1" applyAlignment="1">
      <alignment horizontal="left"/>
    </xf>
    <xf numFmtId="3" fontId="23" fillId="0" borderId="0" xfId="207" applyNumberFormat="1" applyFont="1"/>
    <xf numFmtId="167" fontId="12" fillId="0" borderId="0" xfId="78" applyNumberFormat="1" applyFont="1" applyAlignment="1">
      <alignment vertical="center"/>
    </xf>
    <xf numFmtId="1" fontId="5" fillId="0" borderId="0" xfId="16" applyNumberFormat="1" applyFont="1" applyAlignment="1">
      <alignment horizontal="left"/>
    </xf>
    <xf numFmtId="3" fontId="20" fillId="0" borderId="0" xfId="207" applyNumberFormat="1" applyFont="1"/>
    <xf numFmtId="1" fontId="115" fillId="0" borderId="0" xfId="207" applyNumberFormat="1" applyFont="1" applyAlignment="1">
      <alignment horizontal="right" readingOrder="2"/>
    </xf>
    <xf numFmtId="167" fontId="11" fillId="0" borderId="0" xfId="78" applyNumberFormat="1" applyFont="1" applyAlignment="1">
      <alignment vertical="center"/>
    </xf>
    <xf numFmtId="1" fontId="116" fillId="0" borderId="0" xfId="207" quotePrefix="1" applyNumberFormat="1" applyFont="1" applyAlignment="1">
      <alignment horizontal="right" readingOrder="2"/>
    </xf>
    <xf numFmtId="0" fontId="5" fillId="0" borderId="0" xfId="207" applyFont="1"/>
    <xf numFmtId="1" fontId="17" fillId="0" borderId="0" xfId="16" applyNumberFormat="1" applyFont="1" applyAlignment="1">
      <alignment horizontal="left"/>
    </xf>
    <xf numFmtId="1" fontId="115" fillId="0" borderId="0" xfId="207" quotePrefix="1" applyNumberFormat="1" applyFont="1" applyAlignment="1">
      <alignment horizontal="right" readingOrder="2"/>
    </xf>
    <xf numFmtId="1" fontId="17" fillId="0" borderId="0" xfId="16" quotePrefix="1" applyNumberFormat="1" applyFont="1" applyAlignment="1">
      <alignment horizontal="left"/>
    </xf>
    <xf numFmtId="1" fontId="10" fillId="0" borderId="0" xfId="16" applyNumberFormat="1" applyFont="1" applyAlignment="1">
      <alignment horizontal="left"/>
    </xf>
    <xf numFmtId="1" fontId="116" fillId="0" borderId="0" xfId="207" applyNumberFormat="1" applyFont="1" applyAlignment="1">
      <alignment horizontal="right" readingOrder="2"/>
    </xf>
    <xf numFmtId="1" fontId="11" fillId="0" borderId="0" xfId="16" applyNumberFormat="1" applyFont="1" applyAlignment="1">
      <alignment horizontal="left" vertical="center"/>
    </xf>
    <xf numFmtId="3" fontId="10" fillId="0" borderId="0" xfId="78" applyNumberFormat="1" applyFont="1" applyAlignment="1">
      <alignment horizontal="right" vertical="center"/>
    </xf>
    <xf numFmtId="3" fontId="5" fillId="0" borderId="0" xfId="78" applyNumberFormat="1" applyFont="1" applyAlignment="1">
      <alignment vertical="center"/>
    </xf>
    <xf numFmtId="1" fontId="11" fillId="0" borderId="0" xfId="16" quotePrefix="1" applyNumberFormat="1" applyFont="1" applyAlignment="1">
      <alignment horizontal="left" vertical="center"/>
    </xf>
    <xf numFmtId="1" fontId="12" fillId="0" borderId="0" xfId="16" applyNumberFormat="1" applyFont="1" applyAlignment="1">
      <alignment horizontal="left" vertical="center"/>
    </xf>
    <xf numFmtId="1" fontId="4" fillId="0" borderId="0" xfId="78" applyNumberFormat="1" applyFont="1" applyAlignment="1">
      <alignment horizontal="right" vertical="center" readingOrder="2"/>
    </xf>
    <xf numFmtId="1" fontId="10" fillId="0" borderId="0" xfId="78" quotePrefix="1" applyNumberFormat="1" applyFont="1" applyAlignment="1">
      <alignment horizontal="right" vertical="center"/>
    </xf>
    <xf numFmtId="3" fontId="10" fillId="0" borderId="0" xfId="207" applyNumberFormat="1" applyFont="1" applyAlignment="1">
      <alignment horizontal="left"/>
    </xf>
    <xf numFmtId="3" fontId="18" fillId="3" borderId="0" xfId="16" applyNumberFormat="1" applyFont="1" applyFill="1" applyAlignment="1">
      <alignment horizontal="left"/>
    </xf>
    <xf numFmtId="1" fontId="20" fillId="0" borderId="0" xfId="207" quotePrefix="1" applyNumberFormat="1" applyFont="1" applyAlignment="1">
      <alignment horizontal="right" readingOrder="2"/>
    </xf>
    <xf numFmtId="3" fontId="5" fillId="3" borderId="0" xfId="16" quotePrefix="1" applyNumberFormat="1" applyFont="1" applyFill="1" applyAlignment="1">
      <alignment horizontal="left"/>
    </xf>
    <xf numFmtId="3" fontId="5" fillId="0" borderId="0" xfId="207" applyNumberFormat="1" applyFont="1"/>
    <xf numFmtId="3" fontId="5" fillId="0" borderId="0" xfId="16" applyNumberFormat="1" applyFont="1" applyAlignment="1">
      <alignment horizontal="left"/>
    </xf>
    <xf numFmtId="3" fontId="5" fillId="3" borderId="0" xfId="16" applyNumberFormat="1" applyFont="1" applyFill="1" applyAlignment="1">
      <alignment horizontal="left"/>
    </xf>
    <xf numFmtId="1" fontId="11" fillId="0" borderId="0" xfId="207" applyNumberFormat="1" applyFont="1" applyAlignment="1">
      <alignment horizontal="right" readingOrder="2"/>
    </xf>
    <xf numFmtId="3" fontId="11" fillId="0" borderId="0" xfId="78" applyNumberFormat="1" applyFont="1"/>
    <xf numFmtId="3" fontId="10" fillId="0" borderId="0" xfId="16" applyNumberFormat="1" applyFont="1" applyAlignment="1">
      <alignment horizontal="left"/>
    </xf>
    <xf numFmtId="3" fontId="5" fillId="0" borderId="0" xfId="16" quotePrefix="1" applyNumberFormat="1" applyFont="1" applyAlignment="1">
      <alignment horizontal="left"/>
    </xf>
    <xf numFmtId="167" fontId="13" fillId="0" borderId="0" xfId="78" applyNumberFormat="1" applyFont="1" applyAlignment="1">
      <alignment vertical="center"/>
    </xf>
    <xf numFmtId="1" fontId="115" fillId="0" borderId="0" xfId="207" quotePrefix="1" applyNumberFormat="1" applyFont="1" applyAlignment="1">
      <alignment horizontal="distributed" vertical="distributed" readingOrder="2"/>
    </xf>
    <xf numFmtId="1" fontId="115" fillId="0" borderId="0" xfId="207" applyNumberFormat="1" applyFont="1" applyAlignment="1">
      <alignment horizontal="distributed" vertical="distributed" readingOrder="2"/>
    </xf>
    <xf numFmtId="3" fontId="5" fillId="0" borderId="0" xfId="78" applyNumberFormat="1" applyFont="1"/>
    <xf numFmtId="3" fontId="10" fillId="0" borderId="0" xfId="78" applyNumberFormat="1" applyFont="1" applyAlignment="1">
      <alignment horizontal="left"/>
    </xf>
    <xf numFmtId="0" fontId="2" fillId="0" borderId="15" xfId="207" applyFont="1" applyBorder="1"/>
    <xf numFmtId="3" fontId="5" fillId="0" borderId="0" xfId="207" applyNumberFormat="1" applyFont="1" applyAlignment="1">
      <alignment vertical="center"/>
    </xf>
    <xf numFmtId="1" fontId="5" fillId="0" borderId="0" xfId="16" applyNumberFormat="1" applyFont="1" applyAlignment="1">
      <alignment horizontal="left" vertical="center"/>
    </xf>
    <xf numFmtId="1" fontId="13" fillId="3" borderId="0" xfId="75" applyNumberFormat="1" applyFont="1" applyFill="1" applyAlignment="1">
      <alignment horizontal="left" vertical="center"/>
    </xf>
    <xf numFmtId="1" fontId="5" fillId="0" borderId="0" xfId="78" applyNumberFormat="1" applyFont="1" applyAlignment="1">
      <alignment horizontal="left" vertical="center"/>
    </xf>
    <xf numFmtId="1" fontId="4" fillId="0" borderId="0" xfId="79" applyNumberFormat="1" applyFont="1" applyAlignment="1">
      <alignment horizontal="left" vertical="center"/>
    </xf>
    <xf numFmtId="1" fontId="4" fillId="0" borderId="0" xfId="79" applyNumberFormat="1" applyFont="1" applyAlignment="1">
      <alignment vertical="center"/>
    </xf>
    <xf numFmtId="167" fontId="4" fillId="0" borderId="0" xfId="79" applyNumberFormat="1" applyFont="1" applyAlignment="1">
      <alignment vertical="center"/>
    </xf>
    <xf numFmtId="1" fontId="5" fillId="0" borderId="0" xfId="79" applyNumberFormat="1" applyFont="1" applyAlignment="1">
      <alignment vertical="center"/>
    </xf>
    <xf numFmtId="167" fontId="5" fillId="0" borderId="0" xfId="79" applyNumberFormat="1" applyFont="1" applyAlignment="1">
      <alignment vertical="center"/>
    </xf>
    <xf numFmtId="1" fontId="5" fillId="0" borderId="0" xfId="79" applyNumberFormat="1" applyFont="1" applyAlignment="1">
      <alignment vertical="center" readingOrder="2"/>
    </xf>
    <xf numFmtId="1" fontId="7" fillId="0" borderId="0" xfId="79" quotePrefix="1" applyNumberFormat="1" applyFont="1" applyAlignment="1">
      <alignment horizontal="left" vertical="center"/>
    </xf>
    <xf numFmtId="1" fontId="7" fillId="0" borderId="0" xfId="79" applyNumberFormat="1" applyFont="1" applyAlignment="1">
      <alignment vertical="center"/>
    </xf>
    <xf numFmtId="167" fontId="7" fillId="0" borderId="0" xfId="79" applyNumberFormat="1" applyFont="1" applyAlignment="1">
      <alignment vertical="center"/>
    </xf>
    <xf numFmtId="1" fontId="5" fillId="0" borderId="0" xfId="79" applyNumberFormat="1" applyFont="1" applyAlignment="1">
      <alignment horizontal="right" vertical="center" readingOrder="2"/>
    </xf>
    <xf numFmtId="167" fontId="11" fillId="0" borderId="0" xfId="79" applyNumberFormat="1" applyFont="1" applyAlignment="1">
      <alignment vertical="center"/>
    </xf>
    <xf numFmtId="1" fontId="10" fillId="0" borderId="0" xfId="79" quotePrefix="1" applyNumberFormat="1" applyFont="1" applyAlignment="1">
      <alignment horizontal="center" vertical="center"/>
    </xf>
    <xf numFmtId="1" fontId="5" fillId="0" borderId="0" xfId="207" applyNumberFormat="1" applyFont="1" applyAlignment="1">
      <alignment horizontal="center" vertical="center"/>
    </xf>
    <xf numFmtId="1" fontId="10" fillId="0" borderId="0" xfId="79" applyNumberFormat="1" applyFont="1" applyAlignment="1">
      <alignment horizontal="centerContinuous" vertical="center"/>
    </xf>
    <xf numFmtId="1" fontId="10" fillId="0" borderId="0" xfId="207" applyNumberFormat="1" applyFont="1" applyAlignment="1">
      <alignment horizontal="centerContinuous" vertical="center"/>
    </xf>
    <xf numFmtId="1" fontId="5" fillId="0" borderId="0" xfId="79" applyNumberFormat="1" applyFont="1" applyAlignment="1">
      <alignment horizontal="left" vertical="center"/>
    </xf>
    <xf numFmtId="1" fontId="10" fillId="0" borderId="0" xfId="79" applyNumberFormat="1" applyFont="1" applyAlignment="1">
      <alignment vertical="center"/>
    </xf>
    <xf numFmtId="1" fontId="10" fillId="0" borderId="0" xfId="79" quotePrefix="1" applyNumberFormat="1" applyFont="1" applyAlignment="1">
      <alignment horizontal="right" vertical="center"/>
    </xf>
    <xf numFmtId="1" fontId="10" fillId="0" borderId="0" xfId="79" applyNumberFormat="1" applyFont="1" applyAlignment="1">
      <alignment horizontal="right" vertical="center"/>
    </xf>
    <xf numFmtId="1" fontId="10" fillId="0" borderId="0" xfId="79" quotePrefix="1" applyNumberFormat="1" applyFont="1" applyAlignment="1">
      <alignment horizontal="left" vertical="center"/>
    </xf>
    <xf numFmtId="1" fontId="10" fillId="0" borderId="0" xfId="79" applyNumberFormat="1" applyFont="1" applyAlignment="1">
      <alignment horizontal="right" vertical="center" readingOrder="2"/>
    </xf>
    <xf numFmtId="1" fontId="11" fillId="0" borderId="0" xfId="79" applyNumberFormat="1" applyFont="1" applyAlignment="1">
      <alignment horizontal="right" readingOrder="2"/>
    </xf>
    <xf numFmtId="1" fontId="11" fillId="0" borderId="0" xfId="79" applyNumberFormat="1" applyFont="1" applyAlignment="1">
      <alignment horizontal="right" vertical="center" readingOrder="2"/>
    </xf>
    <xf numFmtId="167" fontId="12" fillId="0" borderId="0" xfId="79" applyNumberFormat="1" applyFont="1" applyAlignment="1">
      <alignment vertical="center"/>
    </xf>
    <xf numFmtId="1" fontId="12" fillId="0" borderId="0" xfId="79" applyNumberFormat="1" applyFont="1" applyAlignment="1">
      <alignment horizontal="right" readingOrder="2"/>
    </xf>
    <xf numFmtId="3" fontId="10" fillId="0" borderId="0" xfId="207" applyNumberFormat="1" applyFont="1" applyAlignment="1">
      <alignment horizontal="center" wrapText="1"/>
    </xf>
    <xf numFmtId="0" fontId="5" fillId="0" borderId="0" xfId="207" applyFont="1" applyAlignment="1">
      <alignment horizontal="center" wrapText="1"/>
    </xf>
    <xf numFmtId="1" fontId="10" fillId="0" borderId="0" xfId="79" applyNumberFormat="1" applyFont="1" applyAlignment="1">
      <alignment horizontal="left" vertical="center"/>
    </xf>
    <xf numFmtId="0" fontId="13" fillId="0" borderId="0" xfId="207" applyFont="1" applyAlignment="1">
      <alignment vertical="center"/>
    </xf>
    <xf numFmtId="3" fontId="20" fillId="0" borderId="0" xfId="207" applyNumberFormat="1" applyFont="1" applyAlignment="1">
      <alignment horizontal="right"/>
    </xf>
    <xf numFmtId="1" fontId="10" fillId="0" borderId="0" xfId="79" applyNumberFormat="1" applyFont="1" applyAlignment="1">
      <alignment horizontal="center" vertical="center"/>
    </xf>
    <xf numFmtId="1" fontId="6" fillId="0" borderId="0" xfId="79" applyNumberFormat="1" applyFont="1" applyAlignment="1">
      <alignment vertical="center" readingOrder="2"/>
    </xf>
    <xf numFmtId="1" fontId="5" fillId="0" borderId="0" xfId="1" applyNumberFormat="1" applyFont="1" applyAlignment="1">
      <alignment horizontal="left" vertical="center" readingOrder="2"/>
    </xf>
    <xf numFmtId="1" fontId="11" fillId="0" borderId="0" xfId="1" applyNumberFormat="1" applyFont="1" applyAlignment="1">
      <alignment horizontal="left" vertical="center" readingOrder="2"/>
    </xf>
    <xf numFmtId="1" fontId="12" fillId="0" borderId="0" xfId="77" quotePrefix="1" applyNumberFormat="1" applyFont="1" applyAlignment="1">
      <alignment horizontal="right" vertical="center" readingOrder="2"/>
    </xf>
    <xf numFmtId="1" fontId="12" fillId="0" borderId="0" xfId="207" applyNumberFormat="1" applyFont="1" applyAlignment="1">
      <alignment vertical="center"/>
    </xf>
    <xf numFmtId="1" fontId="12" fillId="0" borderId="0" xfId="79" applyNumberFormat="1" applyFont="1" applyAlignment="1">
      <alignment horizontal="right" vertical="center"/>
    </xf>
    <xf numFmtId="1" fontId="12" fillId="0" borderId="0" xfId="79" applyNumberFormat="1" applyFont="1" applyAlignment="1">
      <alignment horizontal="left" vertical="center"/>
    </xf>
    <xf numFmtId="1" fontId="12" fillId="0" borderId="0" xfId="79" applyNumberFormat="1" applyFont="1" applyAlignment="1">
      <alignment horizontal="right" vertical="center" readingOrder="2"/>
    </xf>
    <xf numFmtId="1" fontId="9" fillId="0" borderId="0" xfId="79" applyNumberFormat="1" applyFont="1" applyAlignment="1">
      <alignment horizontal="right" vertical="center" readingOrder="2"/>
    </xf>
    <xf numFmtId="167" fontId="9" fillId="0" borderId="0" xfId="79" applyNumberFormat="1" applyFont="1" applyAlignment="1">
      <alignment vertical="center"/>
    </xf>
    <xf numFmtId="167" fontId="8" fillId="0" borderId="0" xfId="79" applyNumberFormat="1" applyFont="1" applyAlignment="1">
      <alignment vertical="center"/>
    </xf>
    <xf numFmtId="1" fontId="8" fillId="0" borderId="0" xfId="79" applyNumberFormat="1" applyFont="1" applyAlignment="1">
      <alignment horizontal="right" readingOrder="2"/>
    </xf>
    <xf numFmtId="0" fontId="8" fillId="0" borderId="0" xfId="207" applyFont="1" applyAlignment="1">
      <alignment vertical="center"/>
    </xf>
    <xf numFmtId="1" fontId="5" fillId="0" borderId="0" xfId="79" applyNumberFormat="1" applyFont="1" applyAlignment="1">
      <alignment horizontal="right" vertical="center"/>
    </xf>
    <xf numFmtId="3" fontId="8" fillId="0" borderId="0" xfId="207" applyNumberFormat="1" applyFont="1" applyAlignment="1">
      <alignment vertical="center"/>
    </xf>
    <xf numFmtId="3" fontId="9" fillId="0" borderId="0" xfId="207" applyNumberFormat="1" applyFont="1" applyAlignment="1">
      <alignment vertical="center"/>
    </xf>
    <xf numFmtId="178" fontId="9" fillId="0" borderId="0" xfId="207" applyNumberFormat="1" applyFont="1" applyAlignment="1">
      <alignment vertical="center"/>
    </xf>
    <xf numFmtId="0" fontId="9" fillId="0" borderId="0" xfId="207" applyFont="1" applyAlignment="1">
      <alignment vertical="center"/>
    </xf>
    <xf numFmtId="3" fontId="8" fillId="0" borderId="0" xfId="207" applyNumberFormat="1" applyFont="1"/>
    <xf numFmtId="1" fontId="5" fillId="0" borderId="0" xfId="207" applyNumberFormat="1" applyFont="1" applyAlignment="1">
      <alignment vertical="center" readingOrder="2"/>
    </xf>
    <xf numFmtId="1" fontId="13" fillId="0" borderId="0" xfId="207" quotePrefix="1" applyNumberFormat="1" applyFont="1" applyAlignment="1">
      <alignment horizontal="left" vertical="center"/>
    </xf>
    <xf numFmtId="1" fontId="13" fillId="0" borderId="0" xfId="207" applyNumberFormat="1" applyFont="1" applyAlignment="1">
      <alignment horizontal="left" vertical="center"/>
    </xf>
    <xf numFmtId="1" fontId="4" fillId="0" borderId="0" xfId="56" quotePrefix="1" applyNumberFormat="1" applyFont="1" applyAlignment="1">
      <alignment horizontal="right" vertical="center" readingOrder="2"/>
    </xf>
    <xf numFmtId="0" fontId="15" fillId="0" borderId="0" xfId="10" applyAlignment="1">
      <alignment vertical="center"/>
    </xf>
    <xf numFmtId="180" fontId="12" fillId="0" borderId="0" xfId="55" applyNumberFormat="1" applyFont="1" applyFill="1" applyBorder="1" applyAlignment="1">
      <alignment horizontal="right" vertical="center"/>
    </xf>
    <xf numFmtId="180" fontId="11" fillId="0" borderId="0" xfId="55" applyNumberFormat="1" applyFont="1" applyFill="1" applyBorder="1" applyAlignment="1">
      <alignment vertical="center"/>
    </xf>
    <xf numFmtId="180" fontId="11" fillId="0" borderId="0" xfId="55" applyNumberFormat="1" applyFont="1" applyFill="1" applyBorder="1" applyAlignment="1">
      <alignment horizontal="right" vertical="center"/>
    </xf>
    <xf numFmtId="174" fontId="11" fillId="0" borderId="0" xfId="22" applyNumberFormat="1" applyFont="1" applyFill="1" applyAlignment="1">
      <alignment vertical="center"/>
    </xf>
    <xf numFmtId="1" fontId="12" fillId="0" borderId="0" xfId="22" applyNumberFormat="1" applyFont="1" applyFill="1" applyAlignment="1">
      <alignment horizontal="right" vertical="center"/>
    </xf>
    <xf numFmtId="1" fontId="12" fillId="0" borderId="0" xfId="22" applyNumberFormat="1" applyFont="1" applyFill="1" applyAlignment="1">
      <alignment vertical="center"/>
    </xf>
    <xf numFmtId="1" fontId="11" fillId="0" borderId="0" xfId="22" applyNumberFormat="1" applyFont="1" applyFill="1" applyAlignment="1">
      <alignment horizontal="right" vertical="center"/>
    </xf>
    <xf numFmtId="174" fontId="5" fillId="0" borderId="0" xfId="22" applyNumberFormat="1" applyFont="1" applyFill="1" applyAlignment="1">
      <alignment horizontal="right" vertical="center"/>
    </xf>
    <xf numFmtId="1" fontId="39" fillId="0" borderId="0" xfId="10" applyNumberFormat="1" applyFont="1" applyFill="1" applyAlignment="1">
      <alignment vertical="center"/>
    </xf>
    <xf numFmtId="1" fontId="10" fillId="0" borderId="0" xfId="22" applyNumberFormat="1" applyFont="1" applyFill="1" applyAlignment="1">
      <alignment vertical="center" readingOrder="2"/>
    </xf>
    <xf numFmtId="167" fontId="12" fillId="0" borderId="0" xfId="1" applyNumberFormat="1" applyFont="1" applyFill="1" applyAlignment="1" applyProtection="1">
      <alignment horizontal="left" vertical="center"/>
    </xf>
    <xf numFmtId="1" fontId="4" fillId="0" borderId="0" xfId="56" applyNumberFormat="1" applyFont="1" applyAlignment="1">
      <alignment horizontal="left" vertical="center"/>
    </xf>
    <xf numFmtId="1" fontId="5" fillId="0" borderId="0" xfId="56" applyNumberFormat="1" applyFont="1" applyAlignment="1">
      <alignment horizontal="left" vertical="center"/>
    </xf>
    <xf numFmtId="1" fontId="4" fillId="0" borderId="0" xfId="56" quotePrefix="1" applyNumberFormat="1" applyFont="1" applyAlignment="1">
      <alignment horizontal="left" vertical="center"/>
    </xf>
    <xf numFmtId="1" fontId="56" fillId="0" borderId="0" xfId="56" quotePrefix="1" applyNumberFormat="1" applyFont="1" applyAlignment="1">
      <alignment horizontal="right" vertical="center"/>
    </xf>
    <xf numFmtId="1" fontId="7" fillId="0" borderId="0" xfId="56" quotePrefix="1" applyNumberFormat="1" applyFont="1" applyAlignment="1">
      <alignment horizontal="left" vertical="center"/>
    </xf>
    <xf numFmtId="1" fontId="12" fillId="0" borderId="0" xfId="56" quotePrefix="1" applyNumberFormat="1" applyFont="1" applyAlignment="1">
      <alignment horizontal="center" vertical="center" readingOrder="2"/>
    </xf>
    <xf numFmtId="1" fontId="10" fillId="0" borderId="0" xfId="56" applyNumberFormat="1" applyFont="1" applyAlignment="1">
      <alignment horizontal="right" vertical="center"/>
    </xf>
    <xf numFmtId="3" fontId="12" fillId="0" borderId="0" xfId="56" applyNumberFormat="1" applyFont="1" applyAlignment="1">
      <alignment horizontal="right" vertical="center"/>
    </xf>
    <xf numFmtId="1" fontId="10" fillId="0" borderId="0" xfId="56" quotePrefix="1" applyNumberFormat="1" applyFont="1" applyAlignment="1">
      <alignment horizontal="left" vertical="center"/>
    </xf>
    <xf numFmtId="3" fontId="10" fillId="0" borderId="0" xfId="56" applyNumberFormat="1" applyFont="1" applyAlignment="1">
      <alignment horizontal="right" vertical="center"/>
    </xf>
    <xf numFmtId="1" fontId="5" fillId="0" borderId="0" xfId="56" quotePrefix="1" applyNumberFormat="1" applyFont="1" applyAlignment="1">
      <alignment horizontal="left" vertical="center"/>
    </xf>
    <xf numFmtId="3" fontId="5" fillId="0" borderId="0" xfId="56" applyNumberFormat="1" applyFont="1" applyAlignment="1">
      <alignment horizontal="right" vertical="center"/>
    </xf>
    <xf numFmtId="0" fontId="49" fillId="0" borderId="1" xfId="10" applyFont="1" applyBorder="1" applyAlignment="1">
      <alignment horizontal="left" vertical="center"/>
    </xf>
    <xf numFmtId="3" fontId="5" fillId="0" borderId="0" xfId="56" applyNumberFormat="1" applyFont="1" applyAlignment="1">
      <alignment horizontal="right"/>
    </xf>
    <xf numFmtId="0" fontId="49" fillId="0" borderId="0" xfId="10" applyFont="1" applyAlignment="1">
      <alignment horizontal="left" vertical="center"/>
    </xf>
    <xf numFmtId="1" fontId="5" fillId="0" borderId="0" xfId="56" quotePrefix="1" applyNumberFormat="1" applyFont="1" applyAlignment="1">
      <alignment horizontal="right" vertical="center"/>
    </xf>
    <xf numFmtId="3" fontId="10" fillId="0" borderId="0" xfId="56" applyNumberFormat="1" applyFont="1" applyAlignment="1">
      <alignment horizontal="right"/>
    </xf>
    <xf numFmtId="1" fontId="5" fillId="0" borderId="0" xfId="56" applyNumberFormat="1" applyFont="1" applyAlignment="1">
      <alignment horizontal="right"/>
    </xf>
    <xf numFmtId="178" fontId="5" fillId="0" borderId="0" xfId="56" applyNumberFormat="1" applyFont="1" applyAlignment="1">
      <alignment horizontal="right"/>
    </xf>
    <xf numFmtId="0" fontId="51" fillId="0" borderId="1" xfId="10" applyFont="1" applyBorder="1" applyAlignment="1">
      <alignment horizontal="left" vertical="center"/>
    </xf>
    <xf numFmtId="0" fontId="52" fillId="0" borderId="1" xfId="6" applyFont="1" applyBorder="1" applyAlignment="1">
      <alignment horizontal="left" vertical="center"/>
    </xf>
    <xf numFmtId="183" fontId="50" fillId="0" borderId="0" xfId="6" applyNumberFormat="1" applyFont="1" applyAlignment="1">
      <alignment horizontal="center" vertical="center"/>
    </xf>
    <xf numFmtId="0" fontId="53" fillId="0" borderId="1" xfId="10" applyFont="1" applyBorder="1" applyAlignment="1">
      <alignment horizontal="left" vertical="center"/>
    </xf>
    <xf numFmtId="3" fontId="10" fillId="0" borderId="0" xfId="10" applyNumberFormat="1" applyFont="1" applyAlignment="1">
      <alignment horizontal="left" vertical="center"/>
    </xf>
    <xf numFmtId="0" fontId="5" fillId="0" borderId="1" xfId="10" applyFont="1" applyBorder="1" applyAlignment="1">
      <alignment horizontal="left" vertical="center"/>
    </xf>
    <xf numFmtId="180" fontId="5" fillId="0" borderId="0" xfId="56" applyNumberFormat="1" applyFont="1" applyAlignment="1">
      <alignment horizontal="right" vertical="center"/>
    </xf>
    <xf numFmtId="3" fontId="18" fillId="0" borderId="0" xfId="55" applyNumberFormat="1" applyFont="1" applyAlignment="1">
      <alignment horizontal="right" vertical="center"/>
    </xf>
    <xf numFmtId="0" fontId="5" fillId="0" borderId="0" xfId="56" applyNumberFormat="1" applyFont="1" applyAlignment="1">
      <alignment horizontal="right" vertical="center"/>
    </xf>
    <xf numFmtId="3" fontId="18" fillId="0" borderId="0" xfId="56" applyNumberFormat="1" applyFont="1" applyAlignment="1">
      <alignment horizontal="right" vertical="center"/>
    </xf>
    <xf numFmtId="0" fontId="10" fillId="0" borderId="1" xfId="10" applyFont="1" applyBorder="1" applyAlignment="1">
      <alignment horizontal="left" vertical="center"/>
    </xf>
    <xf numFmtId="183" fontId="10" fillId="0" borderId="0" xfId="56" applyNumberFormat="1" applyFont="1" applyAlignment="1">
      <alignment horizontal="right" vertical="center"/>
    </xf>
    <xf numFmtId="183" fontId="5" fillId="0" borderId="0" xfId="56" applyNumberFormat="1" applyFont="1" applyAlignment="1">
      <alignment horizontal="right" vertical="center"/>
    </xf>
    <xf numFmtId="3" fontId="111" fillId="0" borderId="0" xfId="55" applyNumberFormat="1" applyFont="1" applyAlignment="1">
      <alignment horizontal="right" vertical="center" wrapText="1" readingOrder="2"/>
    </xf>
    <xf numFmtId="0" fontId="10" fillId="0" borderId="0" xfId="56" applyNumberFormat="1" applyFont="1" applyAlignment="1">
      <alignment horizontal="right" vertical="center"/>
    </xf>
    <xf numFmtId="0" fontId="111" fillId="0" borderId="0" xfId="55" applyFont="1" applyAlignment="1">
      <alignment horizontal="right" vertical="center" readingOrder="2"/>
    </xf>
    <xf numFmtId="1" fontId="5" fillId="0" borderId="0" xfId="21" applyNumberFormat="1" applyFont="1" applyAlignment="1">
      <alignment vertical="center"/>
    </xf>
    <xf numFmtId="1" fontId="5" fillId="0" borderId="0" xfId="1" quotePrefix="1" applyNumberFormat="1" applyFont="1" applyAlignment="1">
      <alignment horizontal="right" vertical="center"/>
    </xf>
    <xf numFmtId="1" fontId="27" fillId="0" borderId="0" xfId="21" applyNumberFormat="1" applyFont="1" applyAlignment="1">
      <alignment vertical="center"/>
    </xf>
    <xf numFmtId="1" fontId="21" fillId="0" borderId="0" xfId="56" applyNumberFormat="1" applyFont="1" applyAlignment="1">
      <alignment horizontal="center" vertical="center"/>
    </xf>
    <xf numFmtId="167" fontId="39" fillId="0" borderId="0" xfId="56" applyNumberFormat="1" applyFont="1" applyAlignment="1">
      <alignment vertical="center"/>
    </xf>
    <xf numFmtId="1" fontId="7" fillId="0" borderId="0" xfId="63" quotePrefix="1" applyNumberFormat="1" applyFont="1" applyAlignment="1">
      <alignment horizontal="right" vertical="center" readingOrder="2"/>
    </xf>
    <xf numFmtId="1" fontId="10" fillId="0" borderId="0" xfId="63" applyNumberFormat="1" applyFont="1" applyAlignment="1">
      <alignment horizontal="left" vertical="center"/>
    </xf>
    <xf numFmtId="1" fontId="7" fillId="0" borderId="0" xfId="64" quotePrefix="1" applyNumberFormat="1" applyFont="1" applyAlignment="1">
      <alignment horizontal="right" vertical="center" readingOrder="2"/>
    </xf>
    <xf numFmtId="1" fontId="10" fillId="0" borderId="0" xfId="10" applyNumberFormat="1" applyFont="1" applyAlignment="1">
      <alignment horizontal="center" vertical="center"/>
    </xf>
    <xf numFmtId="1" fontId="4" fillId="0" borderId="0" xfId="63" quotePrefix="1" applyNumberFormat="1" applyFont="1" applyAlignment="1">
      <alignment horizontal="left" vertical="center"/>
    </xf>
    <xf numFmtId="1" fontId="5" fillId="0" borderId="0" xfId="63" applyNumberFormat="1" applyFont="1" applyAlignment="1">
      <alignment horizontal="left" vertical="center"/>
    </xf>
    <xf numFmtId="1" fontId="7" fillId="0" borderId="0" xfId="63" quotePrefix="1" applyNumberFormat="1" applyFont="1" applyAlignment="1">
      <alignment horizontal="left" vertical="center"/>
    </xf>
    <xf numFmtId="1" fontId="10" fillId="0" borderId="0" xfId="63" quotePrefix="1" applyNumberFormat="1" applyFont="1" applyAlignment="1">
      <alignment horizontal="right" vertical="center"/>
    </xf>
    <xf numFmtId="3" fontId="12" fillId="0" borderId="0" xfId="63" applyNumberFormat="1" applyFont="1" applyAlignment="1">
      <alignment vertical="center"/>
    </xf>
    <xf numFmtId="1" fontId="10" fillId="0" borderId="0" xfId="63" quotePrefix="1" applyNumberFormat="1" applyFont="1" applyAlignment="1">
      <alignment horizontal="left" vertical="center"/>
    </xf>
    <xf numFmtId="1" fontId="7" fillId="0" borderId="0" xfId="63" quotePrefix="1" applyNumberFormat="1" applyFont="1"/>
    <xf numFmtId="1" fontId="14" fillId="0" borderId="0" xfId="63" applyNumberFormat="1" applyFont="1"/>
    <xf numFmtId="1" fontId="5" fillId="0" borderId="0" xfId="63" quotePrefix="1" applyNumberFormat="1" applyFont="1" applyAlignment="1">
      <alignment horizontal="left" vertical="center"/>
    </xf>
    <xf numFmtId="3" fontId="109" fillId="0" borderId="0" xfId="55" applyNumberFormat="1" applyFont="1" applyAlignment="1">
      <alignment horizontal="right" vertical="center"/>
    </xf>
    <xf numFmtId="0" fontId="47" fillId="0" borderId="0" xfId="10" applyFont="1" applyAlignment="1">
      <alignment horizontal="left" vertical="center"/>
    </xf>
    <xf numFmtId="178" fontId="109" fillId="0" borderId="0" xfId="55" applyNumberFormat="1" applyFont="1" applyAlignment="1">
      <alignment horizontal="right" vertical="center"/>
    </xf>
    <xf numFmtId="1" fontId="5" fillId="0" borderId="0" xfId="63" quotePrefix="1" applyNumberFormat="1" applyFont="1" applyAlignment="1">
      <alignment horizontal="left" vertical="center" wrapText="1"/>
    </xf>
    <xf numFmtId="1" fontId="11" fillId="0" borderId="0" xfId="63" applyNumberFormat="1" applyFont="1"/>
    <xf numFmtId="1" fontId="18" fillId="0" borderId="0" xfId="63" quotePrefix="1" applyNumberFormat="1" applyFont="1" applyAlignment="1">
      <alignment horizontal="left" vertical="center"/>
    </xf>
    <xf numFmtId="3" fontId="55" fillId="0" borderId="0" xfId="55" applyNumberFormat="1" applyFont="1" applyAlignment="1">
      <alignment horizontal="center" vertical="center"/>
    </xf>
    <xf numFmtId="3" fontId="54" fillId="0" borderId="0" xfId="10" applyNumberFormat="1" applyFont="1" applyAlignment="1">
      <alignment horizontal="center" vertical="center"/>
    </xf>
    <xf numFmtId="3" fontId="10" fillId="0" borderId="0" xfId="10" applyNumberFormat="1" applyFont="1" applyAlignment="1">
      <alignment vertical="center"/>
    </xf>
    <xf numFmtId="167" fontId="13" fillId="0" borderId="0" xfId="63" applyNumberFormat="1" applyFont="1" applyAlignment="1">
      <alignment vertical="center" wrapText="1"/>
    </xf>
    <xf numFmtId="1" fontId="5" fillId="0" borderId="0" xfId="1" quotePrefix="1" applyNumberFormat="1" applyFont="1" applyAlignment="1">
      <alignment horizontal="left" vertical="center"/>
    </xf>
    <xf numFmtId="1" fontId="26" fillId="0" borderId="0" xfId="21" applyNumberFormat="1" applyFont="1" applyAlignment="1">
      <alignment horizontal="right" vertical="center"/>
    </xf>
    <xf numFmtId="1" fontId="26" fillId="0" borderId="0" xfId="21" applyNumberFormat="1" applyFont="1" applyAlignment="1">
      <alignment vertical="center"/>
    </xf>
    <xf numFmtId="1" fontId="5" fillId="0" borderId="0" xfId="22" applyNumberFormat="1" applyFont="1" applyAlignment="1">
      <alignment horizontal="left" vertical="center"/>
    </xf>
    <xf numFmtId="1" fontId="4" fillId="0" borderId="0" xfId="64" quotePrefix="1" applyNumberFormat="1" applyFont="1" applyAlignment="1">
      <alignment horizontal="left" vertical="center"/>
    </xf>
    <xf numFmtId="1" fontId="7" fillId="0" borderId="0" xfId="64" quotePrefix="1" applyNumberFormat="1" applyFont="1" applyAlignment="1">
      <alignment horizontal="left" vertical="center"/>
    </xf>
    <xf numFmtId="1" fontId="10" fillId="0" borderId="0" xfId="64" applyNumberFormat="1" applyFont="1" applyAlignment="1">
      <alignment horizontal="left" vertical="center"/>
    </xf>
    <xf numFmtId="3" fontId="10" fillId="0" borderId="0" xfId="64" quotePrefix="1" applyNumberFormat="1" applyFont="1" applyAlignment="1">
      <alignment horizontal="right" vertical="center"/>
    </xf>
    <xf numFmtId="179" fontId="5" fillId="0" borderId="0" xfId="10" applyNumberFormat="1" applyFont="1" applyAlignment="1">
      <alignment vertical="center"/>
    </xf>
    <xf numFmtId="1" fontId="10" fillId="0" borderId="0" xfId="64" quotePrefix="1" applyNumberFormat="1" applyFont="1" applyAlignment="1">
      <alignment horizontal="left" vertical="center"/>
    </xf>
    <xf numFmtId="1" fontId="5" fillId="0" borderId="0" xfId="64" quotePrefix="1" applyNumberFormat="1" applyFont="1" applyAlignment="1">
      <alignment horizontal="left" vertical="center"/>
    </xf>
    <xf numFmtId="3" fontId="5" fillId="0" borderId="0" xfId="64" quotePrefix="1" applyNumberFormat="1" applyFont="1" applyAlignment="1">
      <alignment horizontal="right" vertical="center"/>
    </xf>
    <xf numFmtId="1" fontId="5" fillId="0" borderId="0" xfId="64" applyNumberFormat="1" applyFont="1" applyAlignment="1">
      <alignment horizontal="left" vertical="center"/>
    </xf>
    <xf numFmtId="3" fontId="11" fillId="0" borderId="0" xfId="10" applyNumberFormat="1" applyFont="1" applyAlignment="1">
      <alignment horizontal="right" vertical="center"/>
    </xf>
    <xf numFmtId="178" fontId="11" fillId="0" borderId="0" xfId="56" applyNumberFormat="1" applyFont="1" applyAlignment="1">
      <alignment horizontal="right" vertical="center"/>
    </xf>
    <xf numFmtId="179" fontId="11" fillId="0" borderId="0" xfId="10" applyNumberFormat="1" applyFont="1" applyAlignment="1">
      <alignment vertical="center"/>
    </xf>
    <xf numFmtId="3" fontId="11" fillId="0" borderId="0" xfId="10" applyNumberFormat="1" applyFont="1" applyAlignment="1">
      <alignment horizontal="left" vertical="center"/>
    </xf>
    <xf numFmtId="1" fontId="11" fillId="0" borderId="0" xfId="64" quotePrefix="1" applyNumberFormat="1" applyFont="1" applyAlignment="1">
      <alignment horizontal="left" vertical="center"/>
    </xf>
    <xf numFmtId="167" fontId="11" fillId="0" borderId="0" xfId="64" applyNumberFormat="1" applyFont="1" applyAlignment="1">
      <alignment horizontal="right" vertical="center"/>
    </xf>
    <xf numFmtId="1" fontId="5" fillId="0" borderId="0" xfId="58" applyNumberFormat="1" applyFont="1" applyAlignment="1">
      <alignment horizontal="right" vertical="center" wrapText="1" readingOrder="2"/>
    </xf>
    <xf numFmtId="1" fontId="5" fillId="0" borderId="0" xfId="58" applyNumberFormat="1" applyFont="1" applyAlignment="1">
      <alignment horizontal="right" vertical="center" readingOrder="2"/>
    </xf>
    <xf numFmtId="1" fontId="5" fillId="0" borderId="0" xfId="10" quotePrefix="1" applyNumberFormat="1" applyFont="1" applyAlignment="1">
      <alignment horizontal="right" vertical="center" readingOrder="2"/>
    </xf>
    <xf numFmtId="1" fontId="5" fillId="0" borderId="0" xfId="58" quotePrefix="1" applyNumberFormat="1" applyFont="1" applyAlignment="1">
      <alignment horizontal="right" vertical="center" readingOrder="2"/>
    </xf>
    <xf numFmtId="1" fontId="18" fillId="0" borderId="0" xfId="58" applyNumberFormat="1" applyFont="1" applyAlignment="1">
      <alignment horizontal="right" vertical="center" readingOrder="2"/>
    </xf>
    <xf numFmtId="1" fontId="11" fillId="0" borderId="0" xfId="58" quotePrefix="1" applyNumberFormat="1" applyFont="1" applyAlignment="1">
      <alignment horizontal="left" vertical="center"/>
    </xf>
    <xf numFmtId="1" fontId="11" fillId="0" borderId="0" xfId="58" applyNumberFormat="1" applyFont="1" applyAlignment="1">
      <alignment vertical="center"/>
    </xf>
    <xf numFmtId="1" fontId="20" fillId="0" borderId="0" xfId="58" quotePrefix="1" applyNumberFormat="1" applyFont="1" applyAlignment="1">
      <alignment horizontal="left" vertical="center"/>
    </xf>
    <xf numFmtId="1" fontId="11" fillId="0" borderId="0" xfId="58" quotePrefix="1" applyNumberFormat="1" applyFont="1" applyAlignment="1">
      <alignment horizontal="right" vertical="center"/>
    </xf>
    <xf numFmtId="1" fontId="11" fillId="0" borderId="0" xfId="58" applyNumberFormat="1" applyFont="1" applyAlignment="1">
      <alignment horizontal="right" vertical="center"/>
    </xf>
    <xf numFmtId="1" fontId="20" fillId="0" borderId="0" xfId="58" quotePrefix="1" applyNumberFormat="1" applyFont="1" applyAlignment="1">
      <alignment horizontal="right" vertical="center"/>
    </xf>
    <xf numFmtId="3" fontId="11" fillId="0" borderId="0" xfId="58" quotePrefix="1" applyNumberFormat="1" applyFont="1" applyAlignment="1">
      <alignment horizontal="right" vertical="center"/>
    </xf>
    <xf numFmtId="1" fontId="12" fillId="0" borderId="0" xfId="53" applyNumberFormat="1" applyFont="1" applyAlignment="1" applyProtection="1">
      <alignment horizontal="left" vertical="center"/>
    </xf>
    <xf numFmtId="1" fontId="12" fillId="0" borderId="0" xfId="53" quotePrefix="1" applyNumberFormat="1" applyFont="1" applyAlignment="1" applyProtection="1">
      <alignment horizontal="left" vertical="center"/>
    </xf>
    <xf numFmtId="1" fontId="11" fillId="0" borderId="0" xfId="53" applyNumberFormat="1" applyFont="1" applyAlignment="1" applyProtection="1">
      <alignment horizontal="left" vertical="center"/>
    </xf>
    <xf numFmtId="1" fontId="8" fillId="0" borderId="0" xfId="53" applyNumberFormat="1" applyFont="1" applyAlignment="1">
      <alignment horizontal="right" vertical="center" readingOrder="2"/>
    </xf>
    <xf numFmtId="1" fontId="8" fillId="0" borderId="0" xfId="53" quotePrefix="1" applyNumberFormat="1" applyFont="1" applyAlignment="1">
      <alignment horizontal="right" vertical="center" readingOrder="2"/>
    </xf>
    <xf numFmtId="1" fontId="9" fillId="0" borderId="0" xfId="53" applyNumberFormat="1" applyFont="1" applyAlignment="1">
      <alignment horizontal="right" vertical="center" readingOrder="2"/>
    </xf>
    <xf numFmtId="174" fontId="12" fillId="0" borderId="0" xfId="53" applyNumberFormat="1" applyFont="1" applyFill="1" applyBorder="1" applyAlignment="1">
      <alignment horizontal="right" vertical="center"/>
    </xf>
    <xf numFmtId="167" fontId="12" fillId="0" borderId="0" xfId="53" applyNumberFormat="1" applyFont="1" applyFill="1" applyAlignment="1">
      <alignment vertical="center"/>
    </xf>
    <xf numFmtId="1" fontId="11" fillId="0" borderId="0" xfId="22" applyNumberFormat="1" applyFont="1" applyFill="1" applyAlignment="1" applyProtection="1">
      <alignment horizontal="left" vertical="center"/>
    </xf>
    <xf numFmtId="1" fontId="39" fillId="0" borderId="0" xfId="10" quotePrefix="1" applyNumberFormat="1" applyFont="1" applyFill="1" applyAlignment="1">
      <alignment horizontal="left" vertical="center"/>
    </xf>
    <xf numFmtId="3" fontId="8" fillId="0" borderId="0" xfId="10" applyNumberFormat="1" applyFont="1" applyAlignment="1">
      <alignment horizontal="right" vertical="center"/>
    </xf>
    <xf numFmtId="1" fontId="8" fillId="0" borderId="0" xfId="64" quotePrefix="1" applyNumberFormat="1" applyFont="1" applyAlignment="1">
      <alignment horizontal="left" vertical="center"/>
    </xf>
    <xf numFmtId="167" fontId="8" fillId="0" borderId="0" xfId="64" applyNumberFormat="1" applyFont="1" applyAlignment="1">
      <alignment vertical="center"/>
    </xf>
    <xf numFmtId="1" fontId="4" fillId="0" borderId="0" xfId="58" applyNumberFormat="1" applyFont="1" applyAlignment="1">
      <alignment horizontal="left" vertical="center"/>
    </xf>
    <xf numFmtId="1" fontId="6" fillId="0" borderId="0" xfId="58" applyNumberFormat="1" applyFont="1" applyAlignment="1">
      <alignment horizontal="right" vertical="center" readingOrder="2"/>
    </xf>
    <xf numFmtId="1" fontId="5" fillId="0" borderId="0" xfId="58" applyNumberFormat="1" applyFont="1" applyAlignment="1">
      <alignment vertical="center" readingOrder="2"/>
    </xf>
    <xf numFmtId="1" fontId="7" fillId="0" borderId="0" xfId="58" quotePrefix="1" applyNumberFormat="1" applyFont="1" applyAlignment="1">
      <alignment horizontal="left" vertical="center"/>
    </xf>
    <xf numFmtId="1" fontId="14" fillId="0" borderId="0" xfId="58" applyNumberFormat="1" applyFont="1" applyAlignment="1">
      <alignment vertical="center"/>
    </xf>
    <xf numFmtId="1" fontId="7" fillId="0" borderId="0" xfId="58" applyNumberFormat="1" applyFont="1" applyAlignment="1">
      <alignment vertical="center"/>
    </xf>
    <xf numFmtId="1" fontId="14" fillId="0" borderId="0" xfId="58" applyNumberFormat="1" applyFont="1" applyAlignment="1">
      <alignment horizontal="right" vertical="center" readingOrder="2"/>
    </xf>
    <xf numFmtId="1" fontId="10" fillId="0" borderId="0" xfId="59" applyNumberFormat="1" applyFont="1" applyAlignment="1">
      <alignment horizontal="center" vertical="center"/>
    </xf>
    <xf numFmtId="1" fontId="11" fillId="0" borderId="0" xfId="58" applyNumberFormat="1" applyFont="1" applyAlignment="1">
      <alignment horizontal="right" vertical="center" readingOrder="2"/>
    </xf>
    <xf numFmtId="1" fontId="10" fillId="0" borderId="0" xfId="58" applyNumberFormat="1" applyFont="1" applyAlignment="1">
      <alignment horizontal="center" vertical="center"/>
    </xf>
    <xf numFmtId="1" fontId="11" fillId="0" borderId="0" xfId="58" applyNumberFormat="1" applyFont="1" applyAlignment="1">
      <alignment horizontal="center" vertical="center"/>
    </xf>
    <xf numFmtId="1" fontId="11" fillId="0" borderId="0" xfId="58" quotePrefix="1" applyNumberFormat="1" applyFont="1" applyAlignment="1">
      <alignment horizontal="right" vertical="center" readingOrder="2"/>
    </xf>
    <xf numFmtId="1" fontId="11" fillId="0" borderId="0" xfId="10" quotePrefix="1" applyNumberFormat="1" applyFont="1" applyAlignment="1">
      <alignment horizontal="right" vertical="center" readingOrder="2"/>
    </xf>
    <xf numFmtId="1" fontId="20" fillId="0" borderId="0" xfId="58" quotePrefix="1" applyNumberFormat="1" applyFont="1" applyAlignment="1">
      <alignment horizontal="right" vertical="center" readingOrder="2"/>
    </xf>
    <xf numFmtId="1" fontId="11" fillId="0" borderId="0" xfId="58" quotePrefix="1" applyNumberFormat="1" applyFont="1" applyAlignment="1">
      <alignment horizontal="right" vertical="center" wrapText="1" readingOrder="2"/>
    </xf>
    <xf numFmtId="1" fontId="20" fillId="0" borderId="0" xfId="58" applyNumberFormat="1" applyFont="1" applyAlignment="1">
      <alignment horizontal="right" vertical="center" readingOrder="2"/>
    </xf>
    <xf numFmtId="3" fontId="10" fillId="0" borderId="0" xfId="58" applyNumberFormat="1" applyFont="1" applyAlignment="1">
      <alignment horizontal="right" vertical="center"/>
    </xf>
    <xf numFmtId="1" fontId="12" fillId="0" borderId="0" xfId="58" applyNumberFormat="1" applyFont="1" applyAlignment="1">
      <alignment vertical="center"/>
    </xf>
    <xf numFmtId="174" fontId="10" fillId="0" borderId="0" xfId="10" applyNumberFormat="1" applyFont="1" applyAlignment="1">
      <alignment horizontal="right" vertical="center"/>
    </xf>
    <xf numFmtId="1" fontId="13" fillId="0" borderId="0" xfId="58" quotePrefix="1" applyNumberFormat="1" applyFont="1" applyAlignment="1">
      <alignment horizontal="left" vertical="center"/>
    </xf>
    <xf numFmtId="167" fontId="5" fillId="0" borderId="0" xfId="58" applyNumberFormat="1" applyFont="1" applyAlignment="1">
      <alignment vertical="center"/>
    </xf>
    <xf numFmtId="0" fontId="10" fillId="0" borderId="0" xfId="60" applyFont="1" applyAlignment="1">
      <alignment horizontal="right" vertical="center"/>
    </xf>
    <xf numFmtId="0" fontId="5" fillId="0" borderId="0" xfId="60" applyFont="1" applyAlignment="1">
      <alignment horizontal="right" vertical="center"/>
    </xf>
    <xf numFmtId="0" fontId="112" fillId="0" borderId="0" xfId="60" applyFont="1" applyAlignment="1">
      <alignment horizontal="right" vertical="center"/>
    </xf>
    <xf numFmtId="1" fontId="99" fillId="0" borderId="0" xfId="58" applyNumberFormat="1" applyFont="1" applyAlignment="1">
      <alignment horizontal="right" vertical="center" readingOrder="2"/>
    </xf>
    <xf numFmtId="1" fontId="99" fillId="0" borderId="0" xfId="58" quotePrefix="1" applyNumberFormat="1" applyFont="1" applyAlignment="1">
      <alignment horizontal="right" vertical="center" readingOrder="2"/>
    </xf>
    <xf numFmtId="0" fontId="10" fillId="0" borderId="0" xfId="61" applyFont="1" applyAlignment="1">
      <alignment horizontal="right" vertical="center"/>
    </xf>
    <xf numFmtId="0" fontId="5" fillId="0" borderId="0" xfId="61" applyFont="1" applyAlignment="1">
      <alignment horizontal="right" vertical="center"/>
    </xf>
    <xf numFmtId="3" fontId="5" fillId="0" borderId="0" xfId="58" applyNumberFormat="1" applyFont="1" applyAlignment="1">
      <alignment horizontal="right" vertical="center"/>
    </xf>
    <xf numFmtId="1" fontId="10" fillId="0" borderId="0" xfId="58" applyNumberFormat="1" applyFont="1" applyAlignment="1">
      <alignment vertical="center"/>
    </xf>
    <xf numFmtId="1" fontId="10" fillId="0" borderId="0" xfId="58" applyNumberFormat="1" applyFont="1" applyAlignment="1">
      <alignment horizontal="right" vertical="center"/>
    </xf>
    <xf numFmtId="167" fontId="5" fillId="0" borderId="0" xfId="35" applyNumberFormat="1" applyFont="1" applyFill="1" applyAlignment="1">
      <alignment vertical="center" readingOrder="2"/>
    </xf>
    <xf numFmtId="1" fontId="8" fillId="0" borderId="0" xfId="1" applyNumberFormat="1" applyFont="1" applyFill="1" applyAlignment="1">
      <alignment horizontal="left" vertical="center"/>
    </xf>
    <xf numFmtId="1" fontId="5" fillId="0" borderId="0" xfId="36" applyNumberFormat="1" applyFont="1" applyFill="1" applyAlignment="1">
      <alignment horizontal="right" vertical="center"/>
    </xf>
    <xf numFmtId="167" fontId="4" fillId="0" borderId="0" xfId="36" applyNumberFormat="1" applyFont="1" applyFill="1" applyBorder="1" applyAlignment="1">
      <alignment horizontal="right" vertical="center" readingOrder="2"/>
    </xf>
    <xf numFmtId="167" fontId="4" fillId="0" borderId="0" xfId="36" applyNumberFormat="1" applyFont="1" applyFill="1" applyAlignment="1">
      <alignment horizontal="right" vertical="center" readingOrder="2"/>
    </xf>
    <xf numFmtId="167" fontId="7" fillId="0" borderId="0" xfId="41" quotePrefix="1" applyNumberFormat="1" applyFont="1" applyFill="1" applyAlignment="1" applyProtection="1">
      <alignment horizontal="left" vertical="center"/>
    </xf>
    <xf numFmtId="167" fontId="4" fillId="0" borderId="0" xfId="41" quotePrefix="1" applyNumberFormat="1" applyFont="1" applyFill="1" applyAlignment="1">
      <alignment horizontal="right" vertical="center" readingOrder="2"/>
    </xf>
    <xf numFmtId="0" fontId="4" fillId="0" borderId="0" xfId="10" applyFont="1" applyFill="1" applyAlignment="1">
      <alignment vertical="center" readingOrder="2"/>
    </xf>
    <xf numFmtId="0" fontId="8" fillId="0" borderId="0" xfId="19" applyNumberFormat="1" applyFont="1" applyAlignment="1" applyProtection="1">
      <alignment horizontal="left" vertical="center"/>
    </xf>
    <xf numFmtId="178" fontId="46" fillId="0" borderId="0" xfId="0" applyNumberFormat="1" applyFont="1"/>
    <xf numFmtId="168" fontId="125" fillId="0" borderId="0" xfId="0" applyNumberFormat="1" applyFont="1" applyFill="1" applyBorder="1" applyAlignment="1">
      <alignment horizontal="right" vertical="center"/>
    </xf>
    <xf numFmtId="167" fontId="9" fillId="0" borderId="0" xfId="47" applyNumberFormat="1" applyFont="1" applyFill="1" applyBorder="1" applyAlignment="1">
      <alignment vertical="center"/>
    </xf>
    <xf numFmtId="3" fontId="9" fillId="0" borderId="0" xfId="68" applyNumberFormat="1" applyFont="1" applyAlignment="1">
      <alignment horizontal="center" vertical="center" wrapText="1"/>
    </xf>
    <xf numFmtId="178" fontId="9" fillId="0" borderId="0" xfId="68" applyNumberFormat="1" applyFont="1" applyAlignment="1">
      <alignment horizontal="center" vertical="center" wrapText="1"/>
    </xf>
    <xf numFmtId="168" fontId="92" fillId="0" borderId="0" xfId="52" applyNumberFormat="1" applyFont="1" applyFill="1" applyBorder="1" applyAlignment="1"/>
    <xf numFmtId="168" fontId="10" fillId="0" borderId="0" xfId="10" applyNumberFormat="1" applyFont="1" applyBorder="1" applyAlignment="1">
      <alignment horizontal="right" vertical="center"/>
    </xf>
    <xf numFmtId="0" fontId="92" fillId="0" borderId="0" xfId="52" applyFont="1" applyBorder="1" applyAlignment="1">
      <alignment horizontal="left" vertical="center"/>
    </xf>
    <xf numFmtId="0" fontId="92" fillId="0" borderId="0" xfId="52" applyFont="1" applyFill="1" applyBorder="1" applyAlignment="1">
      <alignment horizontal="right" vertical="center"/>
    </xf>
    <xf numFmtId="168" fontId="46" fillId="0" borderId="0" xfId="52" applyNumberFormat="1" applyFont="1" applyFill="1" applyBorder="1" applyAlignment="1">
      <alignment horizontal="right" vertical="center" shrinkToFit="1"/>
    </xf>
    <xf numFmtId="168" fontId="58" fillId="0" borderId="0" xfId="52" quotePrefix="1" applyNumberFormat="1" applyFont="1" applyFill="1" applyBorder="1" applyAlignment="1">
      <alignment vertical="center"/>
    </xf>
    <xf numFmtId="168" fontId="0" fillId="0" borderId="0" xfId="0" applyNumberFormat="1" applyBorder="1"/>
    <xf numFmtId="3" fontId="92" fillId="0" borderId="0" xfId="52" applyNumberFormat="1" applyFont="1" applyFill="1" applyBorder="1" applyAlignment="1">
      <alignment horizontal="left"/>
    </xf>
    <xf numFmtId="1" fontId="8" fillId="0" borderId="0" xfId="22" applyNumberFormat="1" applyFont="1" applyFill="1" applyAlignment="1">
      <alignment vertical="center"/>
    </xf>
    <xf numFmtId="1" fontId="11" fillId="0" borderId="0" xfId="53" quotePrefix="1" applyNumberFormat="1" applyFont="1" applyFill="1" applyAlignment="1">
      <alignment horizontal="right" vertical="center" readingOrder="2"/>
    </xf>
    <xf numFmtId="3" fontId="5" fillId="0" borderId="0" xfId="6" applyNumberFormat="1" applyFont="1" applyFill="1" applyBorder="1" applyAlignment="1">
      <alignment horizontal="right" vertical="center"/>
    </xf>
    <xf numFmtId="0" fontId="111" fillId="0" borderId="0" xfId="55" applyFont="1" applyAlignment="1">
      <alignment horizontal="right" vertical="center" wrapText="1" readingOrder="2"/>
    </xf>
    <xf numFmtId="1" fontId="10" fillId="0" borderId="0" xfId="59" applyNumberFormat="1" applyFont="1" applyAlignment="1">
      <alignment horizontal="center" vertical="center"/>
    </xf>
    <xf numFmtId="1" fontId="10" fillId="0" borderId="0" xfId="10" applyNumberFormat="1" applyFont="1" applyAlignment="1">
      <alignment horizontal="center" vertical="center"/>
    </xf>
    <xf numFmtId="1" fontId="5" fillId="0" borderId="0" xfId="56" quotePrefix="1" applyNumberFormat="1" applyFont="1" applyFill="1" applyAlignment="1">
      <alignment horizontal="left" vertical="center"/>
    </xf>
    <xf numFmtId="3" fontId="5" fillId="0" borderId="0" xfId="56" applyNumberFormat="1" applyFont="1" applyFill="1" applyAlignment="1">
      <alignment horizontal="right"/>
    </xf>
    <xf numFmtId="3" fontId="5" fillId="0" borderId="0" xfId="56" applyNumberFormat="1" applyFont="1" applyFill="1" applyAlignment="1">
      <alignment horizontal="right" vertical="center"/>
    </xf>
    <xf numFmtId="1" fontId="5" fillId="0" borderId="0" xfId="56" applyNumberFormat="1" applyFont="1" applyFill="1" applyAlignment="1">
      <alignment horizontal="right" vertical="center" readingOrder="2"/>
    </xf>
    <xf numFmtId="1" fontId="5" fillId="0" borderId="0" xfId="56" quotePrefix="1" applyNumberFormat="1" applyFont="1" applyFill="1" applyAlignment="1">
      <alignment horizontal="right" vertical="center"/>
    </xf>
    <xf numFmtId="167" fontId="11" fillId="0" borderId="0" xfId="56" applyNumberFormat="1" applyFont="1" applyFill="1" applyAlignment="1">
      <alignment vertical="center"/>
    </xf>
    <xf numFmtId="180" fontId="5" fillId="0" borderId="0" xfId="56" applyNumberFormat="1" applyFont="1" applyFill="1" applyAlignment="1">
      <alignment horizontal="right" vertical="center"/>
    </xf>
    <xf numFmtId="3" fontId="18" fillId="0" borderId="0" xfId="55" applyNumberFormat="1" applyFont="1" applyFill="1" applyAlignment="1">
      <alignment horizontal="right" vertical="center"/>
    </xf>
    <xf numFmtId="1" fontId="5" fillId="0" borderId="0" xfId="56" applyNumberFormat="1" applyFont="1" applyFill="1" applyAlignment="1">
      <alignment horizontal="right" vertical="center"/>
    </xf>
    <xf numFmtId="1" fontId="10" fillId="0" borderId="0" xfId="59" applyNumberFormat="1" applyFont="1" applyAlignment="1">
      <alignment horizontal="right" vertical="center"/>
    </xf>
    <xf numFmtId="178" fontId="5" fillId="0" borderId="0" xfId="58" applyNumberFormat="1" applyFont="1" applyAlignment="1">
      <alignment vertical="center"/>
    </xf>
    <xf numFmtId="1" fontId="8" fillId="0" borderId="0" xfId="58" applyNumberFormat="1" applyFont="1" applyAlignment="1">
      <alignment vertical="center" readingOrder="2"/>
    </xf>
    <xf numFmtId="1" fontId="8" fillId="0" borderId="0" xfId="58" applyNumberFormat="1" applyFont="1" applyAlignment="1">
      <alignment horizontal="left" vertical="center"/>
    </xf>
    <xf numFmtId="0" fontId="5" fillId="0" borderId="1" xfId="10" applyFont="1" applyFill="1" applyBorder="1" applyAlignment="1">
      <alignment horizontal="left" vertical="center"/>
    </xf>
    <xf numFmtId="0" fontId="5" fillId="0" borderId="0" xfId="56" applyNumberFormat="1" applyFont="1" applyFill="1" applyAlignment="1">
      <alignment horizontal="right" vertical="center"/>
    </xf>
    <xf numFmtId="1" fontId="8" fillId="0" borderId="0" xfId="22" applyNumberFormat="1" applyFont="1" applyAlignment="1">
      <alignment horizontal="right" vertical="center"/>
    </xf>
    <xf numFmtId="1" fontId="8" fillId="0" borderId="0" xfId="22" applyNumberFormat="1" applyFont="1" applyAlignment="1">
      <alignment horizontal="left" vertical="center"/>
    </xf>
    <xf numFmtId="1" fontId="11" fillId="0" borderId="0" xfId="63" applyNumberFormat="1" applyFont="1" applyFill="1" applyAlignment="1">
      <alignment vertical="center"/>
    </xf>
    <xf numFmtId="1" fontId="5" fillId="0" borderId="0" xfId="63" applyNumberFormat="1" applyFont="1" applyFill="1" applyAlignment="1">
      <alignment horizontal="left" vertical="center"/>
    </xf>
    <xf numFmtId="1" fontId="11" fillId="0" borderId="0" xfId="63" applyNumberFormat="1" applyFont="1" applyFill="1" applyAlignment="1">
      <alignment horizontal="right" vertical="center"/>
    </xf>
    <xf numFmtId="178" fontId="109" fillId="0" borderId="0" xfId="55" applyNumberFormat="1" applyFont="1" applyFill="1" applyAlignment="1">
      <alignment horizontal="right" vertical="center"/>
    </xf>
    <xf numFmtId="1" fontId="5" fillId="0" borderId="0" xfId="63" applyNumberFormat="1" applyFont="1" applyFill="1" applyAlignment="1">
      <alignment horizontal="right" vertical="center" readingOrder="2"/>
    </xf>
    <xf numFmtId="178" fontId="11" fillId="0" borderId="0" xfId="58" applyNumberFormat="1" applyFont="1" applyAlignment="1">
      <alignment horizontal="right" vertical="center"/>
    </xf>
    <xf numFmtId="1" fontId="11" fillId="0" borderId="0" xfId="65" applyNumberFormat="1" applyFont="1" applyFill="1" applyAlignment="1">
      <alignment vertical="center"/>
    </xf>
    <xf numFmtId="167" fontId="11" fillId="0" borderId="0" xfId="65" applyNumberFormat="1" applyFont="1" applyFill="1" applyAlignment="1">
      <alignment vertical="center"/>
    </xf>
    <xf numFmtId="0" fontId="122" fillId="0" borderId="0" xfId="293" applyFont="1" applyFill="1" applyAlignment="1">
      <alignment vertical="center" wrapText="1"/>
    </xf>
    <xf numFmtId="1" fontId="12" fillId="0" borderId="0" xfId="65" applyNumberFormat="1" applyFont="1" applyFill="1" applyAlignment="1">
      <alignment horizontal="left" vertical="center"/>
    </xf>
    <xf numFmtId="167" fontId="12" fillId="0" borderId="0" xfId="65" applyNumberFormat="1" applyFont="1" applyFill="1" applyAlignment="1">
      <alignment vertical="center"/>
    </xf>
    <xf numFmtId="1" fontId="12" fillId="0" borderId="0" xfId="65" applyNumberFormat="1" applyFont="1" applyFill="1" applyAlignment="1">
      <alignment horizontal="right" vertical="center" readingOrder="2"/>
    </xf>
    <xf numFmtId="1" fontId="11" fillId="0" borderId="0" xfId="65" quotePrefix="1" applyNumberFormat="1" applyFont="1" applyFill="1" applyAlignment="1">
      <alignment horizontal="left" vertical="center"/>
    </xf>
    <xf numFmtId="1" fontId="11" fillId="0" borderId="0" xfId="65" applyNumberFormat="1" applyFont="1" applyFill="1" applyAlignment="1">
      <alignment vertical="center" readingOrder="2"/>
    </xf>
    <xf numFmtId="3" fontId="10" fillId="0" borderId="0" xfId="58" applyNumberFormat="1" applyFont="1" applyAlignment="1">
      <alignment vertical="center"/>
    </xf>
    <xf numFmtId="3" fontId="5" fillId="0" borderId="0" xfId="58" applyNumberFormat="1" applyFont="1" applyAlignment="1">
      <alignment vertical="center"/>
    </xf>
    <xf numFmtId="1" fontId="11" fillId="0" borderId="0" xfId="1" applyNumberFormat="1" applyFont="1" applyFill="1" applyAlignment="1">
      <alignment vertical="center"/>
    </xf>
    <xf numFmtId="1" fontId="11" fillId="0" borderId="0" xfId="1" applyNumberFormat="1" applyFont="1" applyFill="1" applyAlignment="1">
      <alignment vertical="center" wrapText="1"/>
    </xf>
    <xf numFmtId="1" fontId="12" fillId="0" borderId="0" xfId="1" applyNumberFormat="1" applyFont="1" applyFill="1" applyAlignment="1" applyProtection="1">
      <alignment horizontal="left" vertical="center"/>
    </xf>
    <xf numFmtId="3" fontId="12" fillId="0" borderId="0" xfId="0" applyNumberFormat="1" applyFont="1" applyFill="1" applyAlignment="1">
      <alignment wrapText="1"/>
    </xf>
    <xf numFmtId="1" fontId="11" fillId="0" borderId="0" xfId="1" applyNumberFormat="1" applyFont="1" applyFill="1" applyAlignment="1" applyProtection="1">
      <alignment horizontal="left" vertical="center"/>
    </xf>
    <xf numFmtId="3" fontId="11" fillId="0" borderId="0" xfId="1" applyNumberFormat="1" applyFont="1" applyFill="1" applyAlignment="1">
      <alignment vertical="center" wrapText="1"/>
    </xf>
    <xf numFmtId="167" fontId="11" fillId="0" borderId="0" xfId="1" applyNumberFormat="1" applyFont="1" applyFill="1" applyAlignment="1">
      <alignment vertical="center" wrapText="1"/>
    </xf>
    <xf numFmtId="3" fontId="12" fillId="0" borderId="0" xfId="1" applyNumberFormat="1" applyFont="1" applyFill="1" applyAlignment="1">
      <alignment vertical="center" wrapText="1"/>
    </xf>
    <xf numFmtId="0" fontId="12" fillId="0" borderId="0" xfId="5" applyFont="1" applyFill="1" applyAlignment="1">
      <alignment horizontal="left" vertical="center"/>
    </xf>
    <xf numFmtId="168" fontId="12" fillId="0" borderId="0" xfId="0" applyNumberFormat="1" applyFont="1" applyFill="1" applyBorder="1" applyAlignment="1">
      <alignment horizontal="right" vertical="center"/>
    </xf>
    <xf numFmtId="0" fontId="11" fillId="0" borderId="0" xfId="5" quotePrefix="1" applyFont="1" applyFill="1" applyAlignment="1">
      <alignment horizontal="left" vertical="center"/>
    </xf>
    <xf numFmtId="168" fontId="20" fillId="0" borderId="0" xfId="0" applyNumberFormat="1" applyFont="1" applyBorder="1"/>
    <xf numFmtId="0" fontId="11" fillId="0" borderId="0" xfId="5" quotePrefix="1" applyFont="1" applyFill="1" applyBorder="1" applyAlignment="1">
      <alignment horizontal="left" vertical="center"/>
    </xf>
    <xf numFmtId="165" fontId="11" fillId="0" borderId="0" xfId="7" applyFont="1" applyFill="1" applyAlignment="1">
      <alignment vertical="center"/>
    </xf>
    <xf numFmtId="0" fontId="12" fillId="0" borderId="0" xfId="5" quotePrefix="1" applyFont="1" applyFill="1" applyAlignment="1">
      <alignment horizontal="left" vertical="center"/>
    </xf>
    <xf numFmtId="167" fontId="11" fillId="0" borderId="0" xfId="5" quotePrefix="1" applyNumberFormat="1" applyFont="1" applyFill="1" applyAlignment="1" applyProtection="1">
      <alignment horizontal="left" vertical="center"/>
    </xf>
    <xf numFmtId="0" fontId="11" fillId="0" borderId="0" xfId="5" applyFont="1" applyFill="1" applyAlignment="1">
      <alignment vertical="center"/>
    </xf>
    <xf numFmtId="0" fontId="12" fillId="0" borderId="0" xfId="5" applyFont="1" applyFill="1" applyAlignment="1">
      <alignment vertical="center"/>
    </xf>
    <xf numFmtId="167" fontId="12" fillId="0" borderId="0" xfId="5" applyNumberFormat="1" applyFont="1" applyFill="1" applyAlignment="1" applyProtection="1">
      <alignment horizontal="left" vertical="center"/>
    </xf>
    <xf numFmtId="1" fontId="12" fillId="0" borderId="0" xfId="1" applyNumberFormat="1" applyFont="1" applyFill="1" applyAlignment="1">
      <alignment horizontal="left" vertical="center"/>
    </xf>
    <xf numFmtId="168" fontId="12" fillId="0" borderId="0" xfId="0" applyNumberFormat="1" applyFont="1" applyFill="1" applyBorder="1"/>
    <xf numFmtId="168" fontId="12" fillId="0" borderId="0" xfId="0" applyNumberFormat="1" applyFont="1" applyFill="1" applyBorder="1" applyAlignment="1">
      <alignment vertical="center"/>
    </xf>
    <xf numFmtId="1" fontId="11" fillId="0" borderId="0" xfId="0" applyNumberFormat="1" applyFont="1" applyFill="1" applyBorder="1"/>
    <xf numFmtId="1" fontId="20" fillId="0" borderId="0" xfId="0" applyNumberFormat="1" applyFont="1" applyFill="1" applyBorder="1"/>
    <xf numFmtId="168" fontId="20" fillId="0" borderId="0" xfId="0" applyNumberFormat="1" applyFont="1" applyBorder="1" applyAlignment="1">
      <alignment horizontal="right" vertical="center"/>
    </xf>
    <xf numFmtId="0" fontId="12" fillId="0" borderId="0" xfId="4" applyNumberFormat="1" applyFont="1" applyAlignment="1" applyProtection="1">
      <alignment horizontal="left" vertical="center"/>
    </xf>
    <xf numFmtId="3" fontId="12" fillId="0" borderId="0" xfId="3" applyNumberFormat="1" applyFont="1" applyAlignment="1">
      <alignment vertical="center"/>
    </xf>
    <xf numFmtId="1" fontId="12" fillId="0" borderId="0" xfId="3" quotePrefix="1" applyNumberFormat="1" applyFont="1" applyBorder="1" applyAlignment="1">
      <alignment horizontal="right" vertical="center"/>
    </xf>
    <xf numFmtId="1" fontId="12" fillId="0" borderId="0" xfId="3" applyNumberFormat="1" applyFont="1" applyBorder="1" applyAlignment="1">
      <alignment horizontal="right" vertical="center"/>
    </xf>
    <xf numFmtId="1" fontId="12" fillId="0" borderId="0" xfId="3" quotePrefix="1" applyNumberFormat="1" applyFont="1" applyBorder="1" applyAlignment="1" applyProtection="1">
      <alignment horizontal="right" vertical="center"/>
    </xf>
    <xf numFmtId="1" fontId="12" fillId="0" borderId="0" xfId="3" applyNumberFormat="1" applyFont="1" applyBorder="1" applyAlignment="1" applyProtection="1">
      <alignment horizontal="right" vertical="center"/>
    </xf>
    <xf numFmtId="0" fontId="12" fillId="0" borderId="0" xfId="3" applyNumberFormat="1" applyFont="1" applyFill="1" applyAlignment="1">
      <alignment horizontal="right" vertical="center"/>
    </xf>
    <xf numFmtId="1" fontId="12" fillId="0" borderId="0" xfId="3" quotePrefix="1" applyNumberFormat="1" applyFont="1" applyFill="1" applyAlignment="1" applyProtection="1">
      <alignment horizontal="center" vertical="center"/>
    </xf>
    <xf numFmtId="1" fontId="12" fillId="0" borderId="0" xfId="6" quotePrefix="1" applyNumberFormat="1" applyFont="1" applyFill="1" applyAlignment="1">
      <alignment horizontal="right" vertical="center" readingOrder="2"/>
    </xf>
    <xf numFmtId="1" fontId="11" fillId="0" borderId="0" xfId="6" applyNumberFormat="1" applyFont="1" applyFill="1" applyAlignment="1">
      <alignment horizontal="right" vertical="center" indent="1" readingOrder="2"/>
    </xf>
    <xf numFmtId="1" fontId="12" fillId="0" borderId="0" xfId="6" applyNumberFormat="1" applyFont="1" applyFill="1" applyAlignment="1">
      <alignment horizontal="right" vertical="center"/>
    </xf>
    <xf numFmtId="1" fontId="11" fillId="0" borderId="0" xfId="6" applyNumberFormat="1" applyFont="1" applyFill="1" applyAlignment="1">
      <alignment horizontal="right" vertical="center" indent="1"/>
    </xf>
    <xf numFmtId="0" fontId="12" fillId="0" borderId="0" xfId="3" applyNumberFormat="1" applyFont="1" applyAlignment="1">
      <alignment horizontal="right" vertical="center"/>
    </xf>
    <xf numFmtId="1" fontId="12" fillId="0" borderId="0" xfId="3" quotePrefix="1" applyNumberFormat="1" applyFont="1" applyAlignment="1" applyProtection="1">
      <alignment horizontal="center" vertical="center"/>
    </xf>
    <xf numFmtId="0" fontId="12" fillId="0" borderId="0" xfId="4" quotePrefix="1" applyNumberFormat="1" applyFont="1" applyAlignment="1" applyProtection="1">
      <alignment horizontal="left" vertical="center"/>
    </xf>
    <xf numFmtId="168" fontId="23" fillId="0" borderId="0" xfId="0" applyNumberFormat="1" applyFont="1" applyFill="1" applyBorder="1" applyAlignment="1">
      <alignment horizontal="right" vertical="center"/>
    </xf>
    <xf numFmtId="3" fontId="12" fillId="0" borderId="0" xfId="8" applyNumberFormat="1" applyFont="1" applyAlignment="1">
      <alignment horizontal="right" vertical="center"/>
    </xf>
    <xf numFmtId="0" fontId="1" fillId="0" borderId="0" xfId="0" applyFont="1"/>
    <xf numFmtId="167" fontId="12" fillId="0" borderId="0" xfId="9" applyNumberFormat="1" applyFont="1" applyAlignment="1">
      <alignment vertical="center"/>
    </xf>
    <xf numFmtId="3" fontId="12" fillId="0" borderId="0" xfId="10" applyNumberFormat="1" applyFont="1" applyFill="1" applyAlignment="1">
      <alignment wrapText="1"/>
    </xf>
    <xf numFmtId="167" fontId="11" fillId="0" borderId="0" xfId="9" applyNumberFormat="1" applyFont="1" applyAlignment="1" applyProtection="1">
      <alignment horizontal="left" vertical="center"/>
    </xf>
    <xf numFmtId="3" fontId="1" fillId="0" borderId="0" xfId="0" applyNumberFormat="1" applyFont="1" applyFill="1"/>
    <xf numFmtId="167" fontId="11" fillId="0" borderId="0" xfId="9" applyNumberFormat="1" applyFont="1" applyFill="1" applyAlignment="1">
      <alignment vertical="center"/>
    </xf>
    <xf numFmtId="167" fontId="12" fillId="0" borderId="0" xfId="9" quotePrefix="1" applyNumberFormat="1" applyFont="1" applyAlignment="1" applyProtection="1">
      <alignment horizontal="left" vertical="center"/>
    </xf>
    <xf numFmtId="167" fontId="23" fillId="0" borderId="0" xfId="9" applyNumberFormat="1" applyFont="1" applyAlignment="1" applyProtection="1">
      <alignment horizontal="left" vertical="center"/>
    </xf>
    <xf numFmtId="167" fontId="12" fillId="0" borderId="0" xfId="9" quotePrefix="1" applyNumberFormat="1" applyFont="1" applyAlignment="1" applyProtection="1">
      <alignment horizontal="left"/>
    </xf>
    <xf numFmtId="0" fontId="1" fillId="0" borderId="0" xfId="0" applyFont="1" applyFill="1"/>
    <xf numFmtId="0" fontId="12" fillId="0" borderId="0" xfId="10" quotePrefix="1" applyFont="1" applyAlignment="1">
      <alignment horizontal="left" vertical="center"/>
    </xf>
    <xf numFmtId="0" fontId="11" fillId="0" borderId="0" xfId="10" applyFont="1" applyAlignment="1">
      <alignment vertical="center" wrapText="1"/>
    </xf>
    <xf numFmtId="0" fontId="11" fillId="0" borderId="0" xfId="10" applyFont="1" applyAlignment="1">
      <alignment horizontal="right" vertical="center" wrapText="1"/>
    </xf>
    <xf numFmtId="167" fontId="12" fillId="0" borderId="0" xfId="9" applyNumberFormat="1" applyFont="1" applyFill="1" applyAlignment="1">
      <alignment horizontal="right" vertical="center" wrapText="1"/>
    </xf>
    <xf numFmtId="1" fontId="12" fillId="0" borderId="0" xfId="1" applyNumberFormat="1" applyFont="1" applyAlignment="1">
      <alignment horizontal="right" vertical="center" wrapText="1"/>
    </xf>
    <xf numFmtId="167" fontId="12" fillId="0" borderId="0" xfId="15" applyNumberFormat="1" applyFont="1" applyFill="1" applyAlignment="1">
      <alignment vertical="center"/>
    </xf>
    <xf numFmtId="167" fontId="12" fillId="0" borderId="0" xfId="15" applyNumberFormat="1" applyFont="1" applyFill="1" applyAlignment="1">
      <alignment horizontal="right" vertical="center" readingOrder="2"/>
    </xf>
    <xf numFmtId="167" fontId="12" fillId="0" borderId="0" xfId="19" applyNumberFormat="1" applyFont="1" applyFill="1" applyAlignment="1" applyProtection="1">
      <alignment horizontal="center" vertical="center"/>
    </xf>
    <xf numFmtId="167" fontId="12" fillId="0" borderId="0" xfId="20" applyNumberFormat="1" applyFont="1" applyFill="1" applyAlignment="1" applyProtection="1">
      <alignment horizontal="right" vertical="center"/>
    </xf>
    <xf numFmtId="167" fontId="11" fillId="0" borderId="0" xfId="16" applyNumberFormat="1" applyFont="1" applyAlignment="1">
      <alignment vertical="center"/>
    </xf>
    <xf numFmtId="167" fontId="12" fillId="0" borderId="0" xfId="15" applyNumberFormat="1" applyFont="1" applyAlignment="1">
      <alignment horizontal="right" vertical="center"/>
    </xf>
    <xf numFmtId="167" fontId="12" fillId="0" borderId="0" xfId="15" applyNumberFormat="1" applyFont="1" applyAlignment="1">
      <alignment horizontal="right" vertical="center" readingOrder="2"/>
    </xf>
    <xf numFmtId="167" fontId="12" fillId="0" borderId="0" xfId="15" applyNumberFormat="1" applyFont="1" applyAlignment="1">
      <alignment vertical="center"/>
    </xf>
    <xf numFmtId="167" fontId="12" fillId="0" borderId="0" xfId="19" quotePrefix="1" applyNumberFormat="1" applyFont="1" applyAlignment="1" applyProtection="1">
      <alignment horizontal="left" vertical="center"/>
    </xf>
    <xf numFmtId="167" fontId="12" fillId="0" borderId="0" xfId="19" applyNumberFormat="1" applyFont="1" applyAlignment="1" applyProtection="1">
      <alignment horizontal="center" vertical="center"/>
    </xf>
    <xf numFmtId="167" fontId="12" fillId="0" borderId="0" xfId="20" applyNumberFormat="1" applyFont="1" applyAlignment="1" applyProtection="1">
      <alignment horizontal="right" vertical="center"/>
    </xf>
    <xf numFmtId="167" fontId="12" fillId="0" borderId="0" xfId="19" applyNumberFormat="1" applyFont="1" applyAlignment="1" applyProtection="1">
      <alignment horizontal="right" vertical="center"/>
    </xf>
    <xf numFmtId="1" fontId="20" fillId="0" borderId="0" xfId="10" applyNumberFormat="1" applyFont="1" applyFill="1" applyBorder="1"/>
    <xf numFmtId="178" fontId="12" fillId="0" borderId="0" xfId="6" applyNumberFormat="1" applyFont="1" applyBorder="1" applyAlignment="1">
      <alignment vertical="center"/>
    </xf>
    <xf numFmtId="1" fontId="12" fillId="0" borderId="0" xfId="11" applyNumberFormat="1" applyFont="1" applyFill="1" applyAlignment="1">
      <alignment horizontal="right" vertical="center" readingOrder="2"/>
    </xf>
    <xf numFmtId="1" fontId="12" fillId="0" borderId="0" xfId="23" applyNumberFormat="1" applyFont="1" applyFill="1" applyAlignment="1">
      <alignment horizontal="right" vertical="center" readingOrder="2"/>
    </xf>
    <xf numFmtId="167" fontId="11" fillId="0" borderId="0" xfId="16" applyNumberFormat="1" applyFont="1" applyFill="1" applyAlignment="1">
      <alignment vertical="center"/>
    </xf>
    <xf numFmtId="1" fontId="12" fillId="0" borderId="0" xfId="16" quotePrefix="1" applyNumberFormat="1" applyFont="1" applyFill="1" applyAlignment="1" applyProtection="1">
      <alignment horizontal="centerContinuous" vertical="center"/>
    </xf>
    <xf numFmtId="1" fontId="12" fillId="0" borderId="0" xfId="23" applyNumberFormat="1" applyFont="1" applyFill="1" applyAlignment="1" applyProtection="1">
      <alignment horizontal="centerContinuous" vertical="center"/>
    </xf>
    <xf numFmtId="1" fontId="12" fillId="0" borderId="0" xfId="23" quotePrefix="1" applyNumberFormat="1" applyFont="1" applyFill="1" applyAlignment="1" applyProtection="1">
      <alignment vertical="center"/>
    </xf>
    <xf numFmtId="1" fontId="11" fillId="0" borderId="0" xfId="10" applyNumberFormat="1" applyFont="1" applyFill="1" applyAlignment="1">
      <alignment vertical="center"/>
    </xf>
    <xf numFmtId="1" fontId="12" fillId="0" borderId="0" xfId="16" applyNumberFormat="1" applyFont="1" applyFill="1" applyAlignment="1">
      <alignment horizontal="right" vertical="center"/>
    </xf>
    <xf numFmtId="10" fontId="12" fillId="0" borderId="0" xfId="18" applyNumberFormat="1" applyFont="1" applyFill="1" applyAlignment="1">
      <alignment horizontal="right" vertical="top" readingOrder="2"/>
    </xf>
    <xf numFmtId="167" fontId="12" fillId="0" borderId="0" xfId="19" quotePrefix="1" applyNumberFormat="1" applyFont="1" applyFill="1" applyAlignment="1" applyProtection="1">
      <alignment horizontal="left" vertical="center"/>
    </xf>
    <xf numFmtId="3" fontId="12" fillId="0" borderId="0" xfId="14" applyNumberFormat="1" applyFont="1" applyFill="1" applyAlignment="1" applyProtection="1">
      <alignment horizontal="right" vertical="center"/>
    </xf>
    <xf numFmtId="1" fontId="12" fillId="0" borderId="0" xfId="14" applyNumberFormat="1" applyFont="1" applyFill="1" applyAlignment="1" applyProtection="1">
      <alignment horizontal="right" vertical="center"/>
    </xf>
    <xf numFmtId="167" fontId="12" fillId="0" borderId="0" xfId="11" applyNumberFormat="1" applyFont="1" applyAlignment="1">
      <alignment horizontal="right" vertical="center" readingOrder="2"/>
    </xf>
    <xf numFmtId="167" fontId="12" fillId="0" borderId="0" xfId="23" applyNumberFormat="1" applyFont="1" applyAlignment="1">
      <alignment horizontal="right" vertical="center" readingOrder="2"/>
    </xf>
    <xf numFmtId="167" fontId="12" fillId="0" borderId="0" xfId="16" quotePrefix="1" applyNumberFormat="1" applyFont="1" applyAlignment="1" applyProtection="1">
      <alignment horizontal="centerContinuous" vertical="center"/>
    </xf>
    <xf numFmtId="167" fontId="12" fillId="0" borderId="0" xfId="23" applyNumberFormat="1" applyFont="1" applyAlignment="1" applyProtection="1">
      <alignment horizontal="centerContinuous" vertical="center"/>
    </xf>
    <xf numFmtId="167" fontId="12" fillId="0" borderId="0" xfId="23" quotePrefix="1" applyNumberFormat="1" applyFont="1" applyAlignment="1" applyProtection="1">
      <alignment vertical="center"/>
    </xf>
    <xf numFmtId="167" fontId="12" fillId="0" borderId="0" xfId="16" applyNumberFormat="1" applyFont="1" applyAlignment="1">
      <alignment horizontal="right" vertical="center"/>
    </xf>
    <xf numFmtId="10" fontId="12" fillId="0" borderId="0" xfId="18" applyNumberFormat="1" applyFont="1" applyAlignment="1">
      <alignment horizontal="right" vertical="top" readingOrder="2"/>
    </xf>
    <xf numFmtId="168" fontId="20" fillId="0" borderId="0" xfId="10" applyNumberFormat="1" applyFont="1" applyBorder="1" applyAlignment="1">
      <alignment horizontal="right" vertical="center"/>
    </xf>
    <xf numFmtId="167" fontId="12" fillId="0" borderId="0" xfId="25" applyNumberFormat="1" applyFont="1" applyFill="1" applyBorder="1" applyAlignment="1">
      <alignment horizontal="right" vertical="center"/>
    </xf>
    <xf numFmtId="167" fontId="12" fillId="0" borderId="0" xfId="25" applyNumberFormat="1" applyFont="1" applyBorder="1" applyAlignment="1">
      <alignment horizontal="right" vertical="center"/>
    </xf>
    <xf numFmtId="167" fontId="12" fillId="0" borderId="0" xfId="25" applyNumberFormat="1" applyFont="1" applyAlignment="1" applyProtection="1">
      <alignment horizontal="left" vertical="center"/>
    </xf>
    <xf numFmtId="0" fontId="12" fillId="0" borderId="0" xfId="10" applyFont="1" applyFill="1" applyAlignment="1">
      <alignment horizontal="right" vertical="center"/>
    </xf>
    <xf numFmtId="0" fontId="12" fillId="0" borderId="0" xfId="10" applyFont="1" applyAlignment="1">
      <alignment horizontal="right" vertical="center"/>
    </xf>
    <xf numFmtId="0" fontId="11" fillId="0" borderId="0" xfId="10" applyFont="1" applyAlignment="1">
      <alignment horizontal="right" vertical="center"/>
    </xf>
    <xf numFmtId="171" fontId="12" fillId="0" borderId="0" xfId="10" applyNumberFormat="1" applyFont="1" applyAlignment="1">
      <alignment horizontal="right" vertical="center"/>
    </xf>
    <xf numFmtId="0" fontId="12" fillId="0" borderId="0" xfId="10" applyFont="1" applyFill="1" applyAlignment="1">
      <alignment horizontal="right" vertical="center" wrapText="1"/>
    </xf>
    <xf numFmtId="0" fontId="12" fillId="0" borderId="0" xfId="10" applyFont="1" applyAlignment="1">
      <alignment horizontal="right" vertical="center" wrapText="1"/>
    </xf>
    <xf numFmtId="0" fontId="11" fillId="0" borderId="0" xfId="10" applyFont="1"/>
    <xf numFmtId="167" fontId="12" fillId="0" borderId="0" xfId="16" applyNumberFormat="1" applyFont="1" applyAlignment="1" applyProtection="1">
      <alignment horizontal="right" vertical="center"/>
    </xf>
    <xf numFmtId="0" fontId="11" fillId="0" borderId="0" xfId="10" applyFont="1" applyAlignment="1">
      <alignment horizontal="left" vertical="center"/>
    </xf>
    <xf numFmtId="1" fontId="12" fillId="2" borderId="0" xfId="6" quotePrefix="1" applyNumberFormat="1" applyFont="1" applyFill="1" applyAlignment="1">
      <alignment horizontal="right" vertical="center" readingOrder="2"/>
    </xf>
    <xf numFmtId="1" fontId="11" fillId="0" borderId="0" xfId="6" applyNumberFormat="1" applyFont="1" applyAlignment="1">
      <alignment horizontal="right" vertical="center" indent="1" readingOrder="2"/>
    </xf>
    <xf numFmtId="165" fontId="11" fillId="0" borderId="0" xfId="7" applyFont="1" applyAlignment="1">
      <alignment vertical="center"/>
    </xf>
    <xf numFmtId="1" fontId="12" fillId="2" borderId="0" xfId="6" applyNumberFormat="1" applyFont="1" applyFill="1" applyAlignment="1">
      <alignment horizontal="right" vertical="center"/>
    </xf>
    <xf numFmtId="0" fontId="11" fillId="2" borderId="0" xfId="5" quotePrefix="1" applyFont="1" applyFill="1" applyAlignment="1">
      <alignment horizontal="left" vertical="center"/>
    </xf>
    <xf numFmtId="1" fontId="11" fillId="2" borderId="0" xfId="6" applyNumberFormat="1" applyFont="1" applyFill="1" applyAlignment="1">
      <alignment horizontal="right" vertical="center" indent="1"/>
    </xf>
    <xf numFmtId="167" fontId="11" fillId="0" borderId="0" xfId="5" quotePrefix="1" applyNumberFormat="1" applyFont="1" applyAlignment="1" applyProtection="1">
      <alignment horizontal="left" vertical="center"/>
    </xf>
    <xf numFmtId="0" fontId="12" fillId="0" borderId="0" xfId="16" quotePrefix="1" applyNumberFormat="1" applyFont="1" applyAlignment="1" applyProtection="1">
      <alignment horizontal="centerContinuous" vertical="center"/>
    </xf>
    <xf numFmtId="0" fontId="12" fillId="0" borderId="0" xfId="23" applyNumberFormat="1" applyFont="1" applyAlignment="1" applyProtection="1">
      <alignment horizontal="centerContinuous" vertical="center"/>
    </xf>
    <xf numFmtId="0" fontId="12" fillId="0" borderId="0" xfId="23" quotePrefix="1" applyNumberFormat="1" applyFont="1" applyAlignment="1" applyProtection="1">
      <alignment vertical="center"/>
    </xf>
    <xf numFmtId="0" fontId="12" fillId="0" borderId="0" xfId="16" applyNumberFormat="1" applyFont="1" applyAlignment="1">
      <alignment horizontal="right" vertical="center"/>
    </xf>
    <xf numFmtId="0" fontId="12" fillId="0" borderId="0" xfId="23" applyNumberFormat="1" applyFont="1" applyAlignment="1" applyProtection="1">
      <alignment horizontal="right" vertical="center"/>
    </xf>
    <xf numFmtId="1" fontId="12" fillId="0" borderId="0" xfId="11" applyNumberFormat="1" applyFont="1" applyAlignment="1">
      <alignment horizontal="right" vertical="center" readingOrder="2"/>
    </xf>
    <xf numFmtId="1" fontId="12" fillId="0" borderId="0" xfId="23" applyNumberFormat="1" applyFont="1" applyAlignment="1">
      <alignment horizontal="right" vertical="center" readingOrder="2"/>
    </xf>
    <xf numFmtId="1" fontId="12" fillId="0" borderId="0" xfId="16" quotePrefix="1" applyNumberFormat="1" applyFont="1" applyAlignment="1" applyProtection="1">
      <alignment horizontal="centerContinuous" vertical="center"/>
    </xf>
    <xf numFmtId="1" fontId="12" fillId="0" borderId="0" xfId="23" applyNumberFormat="1" applyFont="1" applyAlignment="1" applyProtection="1">
      <alignment horizontal="centerContinuous" vertical="center"/>
    </xf>
    <xf numFmtId="1" fontId="12" fillId="0" borderId="0" xfId="23" quotePrefix="1" applyNumberFormat="1" applyFont="1" applyAlignment="1" applyProtection="1">
      <alignment vertical="center"/>
    </xf>
    <xf numFmtId="1" fontId="12" fillId="0" borderId="0" xfId="16" applyNumberFormat="1" applyFont="1" applyAlignment="1">
      <alignment horizontal="right" vertical="center"/>
    </xf>
    <xf numFmtId="1" fontId="12" fillId="0" borderId="0" xfId="24" applyNumberFormat="1" applyFont="1" applyAlignment="1" applyProtection="1">
      <alignment horizontal="right" vertical="center"/>
    </xf>
    <xf numFmtId="167" fontId="12" fillId="0" borderId="0" xfId="24" applyNumberFormat="1" applyFont="1" applyAlignment="1" applyProtection="1">
      <alignment horizontal="right" vertical="center"/>
    </xf>
    <xf numFmtId="167" fontId="12" fillId="0" borderId="0" xfId="27" applyNumberFormat="1" applyFont="1" applyFill="1" applyAlignment="1">
      <alignment horizontal="right" vertical="center"/>
    </xf>
    <xf numFmtId="167" fontId="12" fillId="0" borderId="0" xfId="27" applyNumberFormat="1" applyFont="1" applyAlignment="1">
      <alignment horizontal="right" vertical="center"/>
    </xf>
    <xf numFmtId="167" fontId="12" fillId="0" borderId="0" xfId="27" applyNumberFormat="1" applyFont="1" applyAlignment="1" applyProtection="1">
      <alignment horizontal="left" vertical="center"/>
    </xf>
    <xf numFmtId="167" fontId="12" fillId="0" borderId="0" xfId="27" applyNumberFormat="1" applyFont="1" applyAlignment="1">
      <alignment vertical="center"/>
    </xf>
    <xf numFmtId="167" fontId="12" fillId="0" borderId="0" xfId="27" quotePrefix="1" applyNumberFormat="1" applyFont="1" applyAlignment="1" applyProtection="1">
      <alignment horizontal="left" vertical="center"/>
    </xf>
    <xf numFmtId="3" fontId="12" fillId="0" borderId="0" xfId="10" applyNumberFormat="1" applyFont="1"/>
    <xf numFmtId="167" fontId="11" fillId="0" borderId="0" xfId="27" quotePrefix="1" applyNumberFormat="1" applyFont="1" applyAlignment="1" applyProtection="1">
      <alignment horizontal="left" vertical="center"/>
    </xf>
    <xf numFmtId="3" fontId="19" fillId="0" borderId="0" xfId="10" applyNumberFormat="1" applyFont="1"/>
    <xf numFmtId="167" fontId="12" fillId="0" borderId="0" xfId="29" applyNumberFormat="1" applyFont="1" applyAlignment="1" applyProtection="1">
      <alignment horizontal="left" vertical="center"/>
    </xf>
    <xf numFmtId="3" fontId="16" fillId="0" borderId="0" xfId="10" applyNumberFormat="1" applyFont="1"/>
    <xf numFmtId="3" fontId="1" fillId="0" borderId="0" xfId="0" applyNumberFormat="1" applyFont="1"/>
    <xf numFmtId="3" fontId="36" fillId="0" borderId="0" xfId="10" applyNumberFormat="1" applyFont="1"/>
    <xf numFmtId="167" fontId="11" fillId="0" borderId="0" xfId="29" applyNumberFormat="1" applyFont="1" applyAlignment="1" applyProtection="1">
      <alignment horizontal="left" vertical="center"/>
    </xf>
    <xf numFmtId="0" fontId="11" fillId="0" borderId="0" xfId="6" applyFont="1" applyAlignment="1">
      <alignment vertical="center"/>
    </xf>
    <xf numFmtId="3" fontId="11" fillId="0" borderId="0" xfId="10" applyNumberFormat="1" applyFont="1"/>
    <xf numFmtId="0" fontId="12" fillId="0" borderId="0" xfId="6" applyFont="1" applyFill="1" applyAlignment="1">
      <alignment horizontal="right" vertical="center"/>
    </xf>
    <xf numFmtId="167" fontId="12" fillId="0" borderId="0" xfId="31" applyNumberFormat="1" applyFont="1" applyFill="1" applyAlignment="1">
      <alignment horizontal="right" vertical="center" wrapText="1"/>
    </xf>
    <xf numFmtId="167" fontId="12" fillId="0" borderId="0" xfId="28" applyNumberFormat="1" applyFont="1" applyFill="1" applyAlignment="1" applyProtection="1">
      <alignment horizontal="right" vertical="center" wrapText="1"/>
    </xf>
    <xf numFmtId="0" fontId="12" fillId="0" borderId="0" xfId="6" applyFont="1" applyFill="1" applyAlignment="1">
      <alignment horizontal="right" vertical="center" wrapText="1"/>
    </xf>
    <xf numFmtId="168" fontId="12" fillId="0" borderId="0" xfId="10" applyNumberFormat="1" applyFont="1" applyFill="1" applyBorder="1" applyAlignment="1">
      <alignment horizontal="right"/>
    </xf>
    <xf numFmtId="167" fontId="12" fillId="0" borderId="0" xfId="31" applyNumberFormat="1" applyFont="1" applyAlignment="1">
      <alignment horizontal="right" vertical="center"/>
    </xf>
    <xf numFmtId="167" fontId="12" fillId="0" borderId="0" xfId="28" applyNumberFormat="1" applyFont="1" applyAlignment="1" applyProtection="1">
      <alignment horizontal="right" vertical="center"/>
    </xf>
    <xf numFmtId="0" fontId="12" fillId="0" borderId="0" xfId="6" applyFont="1" applyAlignment="1">
      <alignment horizontal="right" vertical="center"/>
    </xf>
    <xf numFmtId="3" fontId="12" fillId="0" borderId="0" xfId="6" applyNumberFormat="1" applyFont="1" applyFill="1" applyBorder="1" applyAlignment="1">
      <alignment vertical="center"/>
    </xf>
    <xf numFmtId="3" fontId="23" fillId="0" borderId="0" xfId="21" applyNumberFormat="1" applyFont="1" applyBorder="1" applyAlignment="1">
      <alignment vertical="center"/>
    </xf>
    <xf numFmtId="1" fontId="10" fillId="0" borderId="0" xfId="65" applyNumberFormat="1" applyFont="1" applyAlignment="1">
      <alignment horizontal="right" vertical="center"/>
    </xf>
    <xf numFmtId="1" fontId="10" fillId="0" borderId="0" xfId="65" applyNumberFormat="1" applyFont="1" applyAlignment="1">
      <alignment horizontal="center" vertical="center"/>
    </xf>
    <xf numFmtId="0" fontId="4" fillId="0" borderId="0" xfId="10" quotePrefix="1" applyFont="1" applyAlignment="1">
      <alignment horizontal="right" vertical="center" readingOrder="2"/>
    </xf>
    <xf numFmtId="167" fontId="4" fillId="0" borderId="0" xfId="33" applyNumberFormat="1" applyFont="1" applyAlignment="1">
      <alignment horizontal="right" vertical="center" readingOrder="2"/>
    </xf>
    <xf numFmtId="0" fontId="4" fillId="0" borderId="0" xfId="10" applyFont="1" applyAlignment="1">
      <alignment horizontal="right" vertical="center" readingOrder="2"/>
    </xf>
    <xf numFmtId="0" fontId="12" fillId="0" borderId="0" xfId="10" applyFont="1" applyFill="1" applyAlignment="1">
      <alignment vertical="center"/>
    </xf>
    <xf numFmtId="0" fontId="12" fillId="0" borderId="0" xfId="10" applyFont="1" applyFill="1" applyAlignment="1">
      <alignment vertical="center" readingOrder="2"/>
    </xf>
    <xf numFmtId="0" fontId="12" fillId="0" borderId="0" xfId="10" quotePrefix="1" applyFont="1" applyFill="1" applyAlignment="1">
      <alignment horizontal="right" vertical="center"/>
    </xf>
    <xf numFmtId="167" fontId="12" fillId="0" borderId="0" xfId="32" applyNumberFormat="1" applyFont="1" applyFill="1" applyAlignment="1">
      <alignment horizontal="right" vertical="center"/>
    </xf>
    <xf numFmtId="167" fontId="12" fillId="0" borderId="0" xfId="32" applyNumberFormat="1" applyFont="1" applyAlignment="1">
      <alignment horizontal="right" vertical="center"/>
    </xf>
    <xf numFmtId="0" fontId="115" fillId="0" borderId="0" xfId="5" quotePrefix="1" applyFont="1" applyFill="1" applyAlignment="1">
      <alignment horizontal="left" vertical="center"/>
    </xf>
    <xf numFmtId="165" fontId="115" fillId="0" borderId="0" xfId="7" applyFont="1" applyFill="1" applyAlignment="1">
      <alignment vertical="center"/>
    </xf>
    <xf numFmtId="167" fontId="115" fillId="0" borderId="0" xfId="5" quotePrefix="1" applyNumberFormat="1" applyFont="1" applyFill="1" applyAlignment="1" applyProtection="1">
      <alignment horizontal="left" vertical="center"/>
    </xf>
    <xf numFmtId="167" fontId="12" fillId="0" borderId="0" xfId="34" applyNumberFormat="1" applyFont="1" applyFill="1" applyAlignment="1" applyProtection="1">
      <alignment horizontal="right" vertical="center"/>
    </xf>
    <xf numFmtId="167" fontId="12" fillId="0" borderId="0" xfId="34" applyNumberFormat="1" applyFont="1" applyAlignment="1">
      <alignment vertical="center"/>
    </xf>
    <xf numFmtId="167" fontId="12" fillId="0" borderId="0" xfId="34" applyNumberFormat="1" applyFont="1" applyAlignment="1" applyProtection="1">
      <alignment horizontal="right" vertical="center"/>
    </xf>
    <xf numFmtId="167" fontId="12" fillId="0" borderId="0" xfId="37" applyNumberFormat="1" applyFont="1" applyFill="1" applyAlignment="1">
      <alignment horizontal="right" vertical="center"/>
    </xf>
    <xf numFmtId="167" fontId="12" fillId="0" borderId="0" xfId="37" applyNumberFormat="1" applyFont="1" applyFill="1" applyAlignment="1" applyProtection="1">
      <alignment horizontal="right" vertical="center"/>
    </xf>
    <xf numFmtId="171" fontId="12" fillId="0" borderId="0" xfId="37" applyNumberFormat="1" applyFont="1" applyFill="1" applyAlignment="1" applyProtection="1">
      <alignment horizontal="right" vertical="center"/>
    </xf>
    <xf numFmtId="0" fontId="11" fillId="0" borderId="0" xfId="1" applyNumberFormat="1" applyFont="1" applyFill="1" applyAlignment="1" applyProtection="1">
      <alignment horizontal="left" vertical="center"/>
    </xf>
    <xf numFmtId="0" fontId="11" fillId="0" borderId="0" xfId="1" applyNumberFormat="1" applyFont="1" applyFill="1" applyBorder="1" applyAlignment="1">
      <alignment horizontal="right" vertical="center" readingOrder="2"/>
    </xf>
    <xf numFmtId="1" fontId="12" fillId="0" borderId="0" xfId="10" applyNumberFormat="1" applyFont="1" applyFill="1" applyBorder="1"/>
    <xf numFmtId="3" fontId="12" fillId="0" borderId="0" xfId="10" applyNumberFormat="1" applyFont="1" applyFill="1" applyBorder="1"/>
    <xf numFmtId="0" fontId="12" fillId="0" borderId="0" xfId="39" applyNumberFormat="1" applyFont="1" applyFill="1" applyAlignment="1" applyProtection="1">
      <alignment horizontal="left" vertical="center"/>
    </xf>
    <xf numFmtId="0" fontId="12" fillId="0" borderId="0" xfId="39" applyNumberFormat="1" applyFont="1" applyFill="1" applyAlignment="1">
      <alignment horizontal="right" vertical="center"/>
    </xf>
    <xf numFmtId="0" fontId="12" fillId="0" borderId="0" xfId="39" applyNumberFormat="1" applyFont="1" applyFill="1" applyAlignment="1" applyProtection="1">
      <alignment horizontal="right" vertical="center"/>
    </xf>
    <xf numFmtId="167" fontId="5" fillId="0" borderId="0" xfId="27" applyNumberFormat="1" applyFont="1" applyAlignment="1">
      <alignment horizontal="center" vertical="center"/>
    </xf>
    <xf numFmtId="167" fontId="10" fillId="0" borderId="0" xfId="27" applyNumberFormat="1" applyFont="1" applyAlignment="1">
      <alignment horizontal="center" vertical="center"/>
    </xf>
    <xf numFmtId="176" fontId="12" fillId="0" borderId="0" xfId="10" applyNumberFormat="1" applyFont="1"/>
    <xf numFmtId="176" fontId="12" fillId="0" borderId="0" xfId="10" applyNumberFormat="1" applyFont="1" applyAlignment="1">
      <alignment horizontal="right"/>
    </xf>
    <xf numFmtId="176" fontId="11" fillId="0" borderId="0" xfId="10" applyNumberFormat="1" applyFont="1" applyAlignment="1">
      <alignment horizontal="right"/>
    </xf>
    <xf numFmtId="1" fontId="5" fillId="0" borderId="0" xfId="65" applyNumberFormat="1" applyFont="1" applyAlignment="1">
      <alignment horizontal="right" vertical="center" wrapText="1"/>
    </xf>
    <xf numFmtId="1" fontId="5" fillId="0" borderId="0" xfId="65" applyNumberFormat="1" applyFont="1" applyFill="1" applyAlignment="1">
      <alignment vertical="center"/>
    </xf>
    <xf numFmtId="1" fontId="11" fillId="0" borderId="0" xfId="65" applyNumberFormat="1" applyFont="1" applyAlignment="1">
      <alignment horizontal="left" vertical="center" wrapText="1"/>
    </xf>
    <xf numFmtId="1" fontId="12" fillId="0" borderId="0" xfId="65" applyNumberFormat="1" applyFont="1" applyAlignment="1">
      <alignment horizontal="left" vertical="center"/>
    </xf>
    <xf numFmtId="167" fontId="10" fillId="0" borderId="0" xfId="27" applyNumberFormat="1" applyFont="1" applyAlignment="1">
      <alignment horizontal="center" vertical="center"/>
    </xf>
    <xf numFmtId="167" fontId="5" fillId="0" borderId="0" xfId="27" applyNumberFormat="1" applyFont="1" applyAlignment="1">
      <alignment horizontal="center" vertical="center"/>
    </xf>
    <xf numFmtId="167" fontId="7" fillId="0" borderId="0" xfId="34" quotePrefix="1" applyNumberFormat="1" applyFont="1" applyFill="1" applyAlignment="1">
      <alignment horizontal="right" vertical="center" readingOrder="2"/>
    </xf>
    <xf numFmtId="1" fontId="8" fillId="21" borderId="0" xfId="64" applyNumberFormat="1" applyFont="1" applyFill="1" applyAlignment="1">
      <alignment horizontal="left" vertical="center"/>
    </xf>
    <xf numFmtId="167" fontId="11" fillId="21" borderId="0" xfId="64" applyNumberFormat="1" applyFont="1" applyFill="1" applyAlignment="1">
      <alignment vertical="center"/>
    </xf>
    <xf numFmtId="167" fontId="8" fillId="21" borderId="0" xfId="64" applyNumberFormat="1" applyFont="1" applyFill="1" applyAlignment="1">
      <alignment horizontal="right" vertical="center"/>
    </xf>
    <xf numFmtId="1" fontId="8" fillId="21" borderId="0" xfId="64" quotePrefix="1" applyNumberFormat="1" applyFont="1" applyFill="1" applyAlignment="1">
      <alignment horizontal="left" vertical="center"/>
    </xf>
    <xf numFmtId="167" fontId="12" fillId="21" borderId="0" xfId="64" applyNumberFormat="1" applyFont="1" applyFill="1" applyAlignment="1">
      <alignment vertical="center"/>
    </xf>
    <xf numFmtId="167" fontId="8" fillId="21" borderId="0" xfId="64" applyNumberFormat="1" applyFont="1" applyFill="1" applyAlignment="1">
      <alignment vertical="center"/>
    </xf>
    <xf numFmtId="179" fontId="12" fillId="17" borderId="0" xfId="10" applyNumberFormat="1" applyFont="1" applyFill="1" applyAlignment="1">
      <alignment vertical="center"/>
    </xf>
    <xf numFmtId="167" fontId="12" fillId="17" borderId="0" xfId="64" applyNumberFormat="1" applyFont="1" applyFill="1" applyAlignment="1">
      <alignment horizontal="right" vertical="center"/>
    </xf>
    <xf numFmtId="3" fontId="12" fillId="17" borderId="0" xfId="10" applyNumberFormat="1" applyFont="1" applyFill="1" applyAlignment="1">
      <alignment horizontal="right" vertical="center"/>
    </xf>
    <xf numFmtId="3" fontId="11" fillId="17" borderId="0" xfId="10" applyNumberFormat="1" applyFont="1" applyFill="1" applyAlignment="1">
      <alignment horizontal="right" vertical="center"/>
    </xf>
    <xf numFmtId="1" fontId="12" fillId="0" borderId="0" xfId="1" applyNumberFormat="1" applyFont="1" applyAlignment="1">
      <alignment horizontal="left" vertical="center"/>
    </xf>
    <xf numFmtId="1" fontId="12" fillId="0" borderId="0" xfId="1" applyNumberFormat="1" applyFont="1" applyAlignment="1">
      <alignment horizontal="right" vertical="center"/>
    </xf>
    <xf numFmtId="0" fontId="12" fillId="0" borderId="0" xfId="68" applyFont="1" applyFill="1" applyAlignment="1">
      <alignment horizontal="right" vertical="center" wrapText="1"/>
    </xf>
    <xf numFmtId="0" fontId="12" fillId="0" borderId="0" xfId="68" applyFont="1" applyFill="1" applyAlignment="1">
      <alignment vertical="center" wrapText="1"/>
    </xf>
    <xf numFmtId="3" fontId="5" fillId="0" borderId="0" xfId="16" applyNumberFormat="1" applyFont="1" applyFill="1" applyAlignment="1">
      <alignment horizontal="left"/>
    </xf>
    <xf numFmtId="1" fontId="115" fillId="0" borderId="0" xfId="207" applyNumberFormat="1" applyFont="1" applyFill="1" applyAlignment="1">
      <alignment horizontal="right" readingOrder="2"/>
    </xf>
    <xf numFmtId="167" fontId="123" fillId="0" borderId="0" xfId="78" applyNumberFormat="1" applyFont="1" applyFill="1" applyAlignment="1">
      <alignment vertical="center"/>
    </xf>
    <xf numFmtId="1" fontId="5" fillId="0" borderId="0" xfId="16" quotePrefix="1" applyNumberFormat="1" applyFont="1" applyFill="1" applyAlignment="1">
      <alignment horizontal="left"/>
    </xf>
    <xf numFmtId="1" fontId="5" fillId="0" borderId="0" xfId="207" quotePrefix="1" applyNumberFormat="1" applyFont="1" applyFill="1" applyAlignment="1">
      <alignment horizontal="left"/>
    </xf>
    <xf numFmtId="1" fontId="115" fillId="0" borderId="0" xfId="207" quotePrefix="1" applyNumberFormat="1" applyFont="1" applyFill="1" applyAlignment="1">
      <alignment horizontal="right" readingOrder="2"/>
    </xf>
    <xf numFmtId="1" fontId="5" fillId="0" borderId="0" xfId="16" applyNumberFormat="1" applyFont="1" applyFill="1" applyAlignment="1">
      <alignment horizontal="left"/>
    </xf>
    <xf numFmtId="1" fontId="5" fillId="0" borderId="0" xfId="207" applyNumberFormat="1" applyFont="1" applyFill="1" applyAlignment="1">
      <alignment horizontal="left"/>
    </xf>
    <xf numFmtId="1" fontId="115" fillId="0" borderId="0" xfId="207" applyNumberFormat="1" applyFont="1" applyFill="1" applyAlignment="1">
      <alignment readingOrder="2"/>
    </xf>
    <xf numFmtId="167" fontId="99" fillId="0" borderId="0" xfId="78" applyNumberFormat="1" applyFont="1" applyFill="1" applyAlignment="1">
      <alignment vertical="center"/>
    </xf>
    <xf numFmtId="1" fontId="9" fillId="0" borderId="0" xfId="79" applyNumberFormat="1" applyFont="1" applyFill="1" applyAlignment="1">
      <alignment horizontal="right" vertical="center" readingOrder="2"/>
    </xf>
    <xf numFmtId="0" fontId="9" fillId="0" borderId="0" xfId="207" applyFont="1" applyFill="1" applyAlignment="1">
      <alignment horizontal="left" indent="1"/>
    </xf>
    <xf numFmtId="3" fontId="8" fillId="0" borderId="0" xfId="207" applyNumberFormat="1" applyFont="1" applyFill="1" applyAlignment="1">
      <alignment vertical="center"/>
    </xf>
    <xf numFmtId="3" fontId="9" fillId="0" borderId="0" xfId="207" applyNumberFormat="1" applyFont="1" applyFill="1" applyAlignment="1">
      <alignment vertical="center"/>
    </xf>
    <xf numFmtId="178" fontId="9" fillId="0" borderId="0" xfId="207" applyNumberFormat="1" applyFont="1" applyFill="1" applyAlignment="1">
      <alignment vertical="center"/>
    </xf>
    <xf numFmtId="167" fontId="7" fillId="0" borderId="0" xfId="48" quotePrefix="1" applyNumberFormat="1" applyFont="1" applyFill="1" applyAlignment="1">
      <alignment horizontal="right" vertical="center" readingOrder="2"/>
    </xf>
    <xf numFmtId="177" fontId="4" fillId="0" borderId="0" xfId="48" applyNumberFormat="1" applyFont="1" applyFill="1" applyAlignment="1">
      <alignment horizontal="right" vertical="center" readingOrder="2"/>
    </xf>
    <xf numFmtId="167" fontId="7" fillId="0" borderId="0" xfId="48" quotePrefix="1" applyNumberFormat="1" applyFont="1" applyFill="1" applyAlignment="1" applyProtection="1">
      <alignment horizontal="left" vertical="center"/>
    </xf>
    <xf numFmtId="167" fontId="11" fillId="0" borderId="0" xfId="53" applyNumberFormat="1" applyFont="1" applyBorder="1" applyAlignment="1">
      <alignment vertical="center"/>
    </xf>
    <xf numFmtId="177" fontId="11" fillId="0" borderId="0" xfId="53" applyNumberFormat="1" applyFont="1" applyBorder="1" applyAlignment="1">
      <alignment vertical="center"/>
    </xf>
    <xf numFmtId="196" fontId="11" fillId="0" borderId="0" xfId="53" applyNumberFormat="1" applyFont="1" applyAlignment="1">
      <alignment vertical="center"/>
    </xf>
    <xf numFmtId="197" fontId="11" fillId="0" borderId="0" xfId="53" applyNumberFormat="1" applyFont="1" applyAlignment="1">
      <alignment vertical="center"/>
    </xf>
    <xf numFmtId="167" fontId="10" fillId="0" borderId="0" xfId="295" applyNumberFormat="1" applyFont="1" applyAlignment="1">
      <alignment horizontal="right" vertical="center"/>
    </xf>
    <xf numFmtId="167" fontId="5" fillId="0" borderId="0" xfId="295" applyNumberFormat="1" applyFont="1" applyAlignment="1">
      <alignment vertical="center"/>
    </xf>
    <xf numFmtId="167" fontId="7" fillId="0" borderId="0" xfId="295" quotePrefix="1" applyNumberFormat="1" applyFont="1" applyFill="1" applyAlignment="1" applyProtection="1">
      <alignment horizontal="left" vertical="center"/>
    </xf>
    <xf numFmtId="167" fontId="7" fillId="0" borderId="0" xfId="295" applyNumberFormat="1" applyFont="1" applyAlignment="1">
      <alignment vertical="center"/>
    </xf>
    <xf numFmtId="167" fontId="7" fillId="0" borderId="0" xfId="295" applyNumberFormat="1" applyFont="1" applyAlignment="1">
      <alignment horizontal="right" vertical="center"/>
    </xf>
    <xf numFmtId="167" fontId="7" fillId="0" borderId="0" xfId="295" applyNumberFormat="1" applyFont="1" applyFill="1" applyAlignment="1">
      <alignment horizontal="right" vertical="center" readingOrder="2"/>
    </xf>
    <xf numFmtId="167" fontId="7" fillId="0" borderId="0" xfId="295" applyNumberFormat="1" applyFont="1" applyAlignment="1" applyProtection="1">
      <alignment horizontal="left" vertical="center"/>
    </xf>
    <xf numFmtId="167" fontId="10" fillId="0" borderId="0" xfId="295" quotePrefix="1" applyNumberFormat="1" applyFont="1" applyFill="1" applyAlignment="1" applyProtection="1">
      <alignment horizontal="right" vertical="center"/>
    </xf>
    <xf numFmtId="167" fontId="10" fillId="0" borderId="0" xfId="295" applyNumberFormat="1" applyFont="1" applyFill="1" applyAlignment="1">
      <alignment horizontal="right" vertical="center"/>
    </xf>
    <xf numFmtId="167" fontId="7" fillId="0" borderId="0" xfId="295" applyNumberFormat="1" applyFont="1" applyAlignment="1">
      <alignment horizontal="right" vertical="center" readingOrder="2"/>
    </xf>
    <xf numFmtId="167" fontId="10" fillId="0" borderId="0" xfId="295" applyNumberFormat="1" applyFont="1" applyFill="1" applyAlignment="1">
      <alignment horizontal="right" vertical="center" wrapText="1"/>
    </xf>
    <xf numFmtId="167" fontId="10" fillId="0" borderId="0" xfId="295" applyNumberFormat="1" applyFont="1" applyAlignment="1">
      <alignment horizontal="right" vertical="center" wrapText="1"/>
    </xf>
    <xf numFmtId="167" fontId="10" fillId="0" borderId="0" xfId="295" applyNumberFormat="1" applyFont="1" applyAlignment="1" applyProtection="1">
      <alignment horizontal="right" vertical="center"/>
    </xf>
    <xf numFmtId="167" fontId="12" fillId="0" borderId="0" xfId="295" applyNumberFormat="1" applyFont="1" applyAlignment="1" applyProtection="1">
      <alignment horizontal="left" vertical="center"/>
    </xf>
    <xf numFmtId="167" fontId="11" fillId="0" borderId="0" xfId="295" applyNumberFormat="1" applyFont="1" applyAlignment="1">
      <alignment vertical="center"/>
    </xf>
    <xf numFmtId="167" fontId="12" fillId="0" borderId="0" xfId="296" quotePrefix="1" applyNumberFormat="1" applyFont="1" applyAlignment="1">
      <alignment horizontal="right" vertical="center" readingOrder="2"/>
    </xf>
    <xf numFmtId="167" fontId="12" fillId="0" borderId="0" xfId="295" applyNumberFormat="1" applyFont="1" applyAlignment="1">
      <alignment horizontal="right" vertical="center" readingOrder="2"/>
    </xf>
    <xf numFmtId="167" fontId="23" fillId="0" borderId="0" xfId="295" applyNumberFormat="1" applyFont="1" applyAlignment="1" applyProtection="1">
      <alignment horizontal="left" vertical="center"/>
    </xf>
    <xf numFmtId="167" fontId="12" fillId="0" borderId="0" xfId="295" applyNumberFormat="1" applyFont="1" applyAlignment="1">
      <alignment vertical="center"/>
    </xf>
    <xf numFmtId="167" fontId="10" fillId="0" borderId="0" xfId="295" applyNumberFormat="1" applyFont="1" applyAlignment="1">
      <alignment vertical="center"/>
    </xf>
    <xf numFmtId="167" fontId="23" fillId="0" borderId="0" xfId="295" quotePrefix="1" applyNumberFormat="1" applyFont="1" applyAlignment="1">
      <alignment horizontal="right" vertical="center" readingOrder="2"/>
    </xf>
    <xf numFmtId="167" fontId="11" fillId="0" borderId="0" xfId="295" applyNumberFormat="1" applyFont="1" applyAlignment="1">
      <alignment horizontal="right" vertical="center" readingOrder="2"/>
    </xf>
    <xf numFmtId="167" fontId="12" fillId="0" borderId="0" xfId="295" quotePrefix="1" applyNumberFormat="1" applyFont="1" applyAlignment="1" applyProtection="1">
      <alignment horizontal="left" vertical="center"/>
    </xf>
    <xf numFmtId="167" fontId="12" fillId="0" borderId="0" xfId="295" quotePrefix="1" applyNumberFormat="1" applyFont="1" applyAlignment="1">
      <alignment horizontal="right" vertical="center" readingOrder="2"/>
    </xf>
    <xf numFmtId="167" fontId="11" fillId="0" borderId="0" xfId="295" applyNumberFormat="1" applyFont="1" applyAlignment="1" applyProtection="1">
      <alignment horizontal="left" vertical="center"/>
    </xf>
    <xf numFmtId="167" fontId="7" fillId="0" borderId="0" xfId="48" quotePrefix="1" applyNumberFormat="1" applyFont="1" applyAlignment="1">
      <alignment horizontal="right" vertical="center" readingOrder="2"/>
    </xf>
    <xf numFmtId="1" fontId="4" fillId="0" borderId="0" xfId="56" quotePrefix="1" applyNumberFormat="1" applyFont="1" applyAlignment="1">
      <alignment horizontal="right" vertical="center" readingOrder="2"/>
    </xf>
    <xf numFmtId="167" fontId="14" fillId="0" borderId="0" xfId="27" applyNumberFormat="1" applyFont="1" applyAlignment="1">
      <alignment horizontal="right" vertical="center"/>
    </xf>
    <xf numFmtId="167" fontId="8" fillId="0" borderId="0" xfId="27" applyNumberFormat="1" applyFont="1" applyAlignment="1" applyProtection="1">
      <alignment horizontal="left" vertical="center"/>
    </xf>
    <xf numFmtId="1" fontId="10" fillId="0" borderId="0" xfId="10" applyNumberFormat="1" applyFont="1" applyFill="1" applyAlignment="1">
      <alignment horizontal="center" vertical="center"/>
    </xf>
    <xf numFmtId="1" fontId="10" fillId="0" borderId="0" xfId="34" applyNumberFormat="1" applyFont="1" applyAlignment="1">
      <alignment vertical="center" readingOrder="2"/>
    </xf>
    <xf numFmtId="0" fontId="20" fillId="0" borderId="0" xfId="0" applyFont="1"/>
    <xf numFmtId="167" fontId="10" fillId="0" borderId="0" xfId="36" applyNumberFormat="1" applyFont="1" applyAlignment="1">
      <alignment horizontal="right" vertical="center" readingOrder="2"/>
    </xf>
    <xf numFmtId="1" fontId="10" fillId="0" borderId="0" xfId="34" applyNumberFormat="1" applyFont="1" applyAlignment="1" applyProtection="1">
      <alignment vertical="center"/>
    </xf>
    <xf numFmtId="0" fontId="23" fillId="0" borderId="0" xfId="0" applyFont="1"/>
    <xf numFmtId="1" fontId="12" fillId="0" borderId="0" xfId="36" applyNumberFormat="1" applyFont="1" applyAlignment="1">
      <alignment vertical="center"/>
    </xf>
    <xf numFmtId="167" fontId="12" fillId="0" borderId="0" xfId="38" applyNumberFormat="1" applyFont="1" applyFill="1" applyAlignment="1">
      <alignment horizontal="right" vertical="center"/>
    </xf>
    <xf numFmtId="167" fontId="12" fillId="0" borderId="0" xfId="38" applyNumberFormat="1" applyFont="1" applyAlignment="1">
      <alignment horizontal="right" vertical="center"/>
    </xf>
    <xf numFmtId="3" fontId="23" fillId="0" borderId="0" xfId="10" applyNumberFormat="1" applyFont="1" applyFill="1" applyAlignment="1"/>
    <xf numFmtId="3" fontId="20" fillId="0" borderId="0" xfId="10" applyNumberFormat="1" applyFont="1" applyFill="1" applyAlignment="1"/>
    <xf numFmtId="167" fontId="12" fillId="0" borderId="0" xfId="25" applyNumberFormat="1" applyFont="1" applyFill="1" applyAlignment="1" applyProtection="1">
      <alignment horizontal="left" vertical="center"/>
    </xf>
    <xf numFmtId="167" fontId="12" fillId="0" borderId="0" xfId="25" applyNumberFormat="1" applyFont="1" applyFill="1" applyAlignment="1">
      <alignment vertical="center"/>
    </xf>
    <xf numFmtId="167" fontId="12" fillId="0" borderId="0" xfId="25" applyNumberFormat="1" applyFont="1" applyFill="1" applyAlignment="1">
      <alignment horizontal="right" vertical="center" readingOrder="2"/>
    </xf>
    <xf numFmtId="167" fontId="11" fillId="0" borderId="0" xfId="25" applyNumberFormat="1" applyFont="1" applyFill="1" applyAlignment="1" applyProtection="1">
      <alignment horizontal="left" vertical="center"/>
    </xf>
    <xf numFmtId="167" fontId="11" fillId="0" borderId="0" xfId="25" applyNumberFormat="1" applyFont="1" applyFill="1" applyAlignment="1">
      <alignment vertical="center"/>
    </xf>
    <xf numFmtId="167" fontId="11" fillId="0" borderId="0" xfId="25" applyNumberFormat="1" applyFont="1" applyFill="1" applyAlignment="1">
      <alignment horizontal="right" vertical="center" readingOrder="2"/>
    </xf>
    <xf numFmtId="3" fontId="12" fillId="0" borderId="0" xfId="10" applyNumberFormat="1" applyFont="1" applyFill="1"/>
    <xf numFmtId="3" fontId="11" fillId="0" borderId="0" xfId="10" applyNumberFormat="1" applyFont="1" applyFill="1"/>
    <xf numFmtId="167" fontId="12" fillId="0" borderId="0" xfId="25" quotePrefix="1" applyNumberFormat="1" applyFont="1" applyFill="1" applyAlignment="1" applyProtection="1">
      <alignment horizontal="left" vertical="center"/>
    </xf>
    <xf numFmtId="3" fontId="36" fillId="0" borderId="0" xfId="10" applyNumberFormat="1" applyFont="1" applyFill="1" applyAlignment="1"/>
    <xf numFmtId="3" fontId="58" fillId="0" borderId="0" xfId="10" applyNumberFormat="1" applyFont="1" applyFill="1" applyAlignment="1"/>
    <xf numFmtId="167" fontId="8" fillId="0" borderId="0" xfId="37" applyNumberFormat="1" applyFont="1" applyFill="1" applyAlignment="1" applyProtection="1">
      <alignment horizontal="left" vertical="center"/>
    </xf>
    <xf numFmtId="3" fontId="83" fillId="0" borderId="0" xfId="10" applyNumberFormat="1" applyFont="1" applyFill="1" applyAlignment="1">
      <alignment horizontal="right" vertical="center"/>
    </xf>
    <xf numFmtId="167" fontId="9" fillId="0" borderId="0" xfId="38" quotePrefix="1" applyNumberFormat="1" applyFont="1" applyFill="1" applyAlignment="1" applyProtection="1">
      <alignment horizontal="left" vertical="center"/>
    </xf>
    <xf numFmtId="3" fontId="46" fillId="0" borderId="0" xfId="10" applyNumberFormat="1" applyFont="1" applyFill="1" applyAlignment="1">
      <alignment horizontal="right" vertical="center"/>
    </xf>
    <xf numFmtId="167" fontId="9" fillId="0" borderId="0" xfId="38" applyNumberFormat="1" applyFont="1" applyFill="1" applyAlignment="1">
      <alignment horizontal="right" vertical="center" readingOrder="2"/>
    </xf>
    <xf numFmtId="167" fontId="8" fillId="0" borderId="0" xfId="38" applyNumberFormat="1" applyFont="1" applyFill="1" applyAlignment="1" applyProtection="1">
      <alignment horizontal="left" vertical="center"/>
    </xf>
    <xf numFmtId="167" fontId="12" fillId="0" borderId="0" xfId="38" applyNumberFormat="1" applyFont="1" applyFill="1" applyAlignment="1">
      <alignment vertical="center"/>
    </xf>
    <xf numFmtId="3" fontId="113" fillId="0" borderId="0" xfId="0" applyNumberFormat="1" applyFont="1" applyFill="1" applyAlignment="1">
      <alignment horizontal="right" vertical="center"/>
    </xf>
    <xf numFmtId="167" fontId="8" fillId="0" borderId="0" xfId="38" applyNumberFormat="1" applyFont="1" applyFill="1" applyAlignment="1">
      <alignment horizontal="right" vertical="center" readingOrder="2"/>
    </xf>
    <xf numFmtId="167" fontId="8" fillId="0" borderId="0" xfId="38" quotePrefix="1" applyNumberFormat="1" applyFont="1" applyFill="1" applyAlignment="1" applyProtection="1">
      <alignment horizontal="left" vertical="center"/>
    </xf>
    <xf numFmtId="167" fontId="5" fillId="0" borderId="0" xfId="38" applyNumberFormat="1" applyFont="1" applyFill="1" applyAlignment="1">
      <alignment vertical="center"/>
    </xf>
    <xf numFmtId="167" fontId="11" fillId="0" borderId="0" xfId="38" applyNumberFormat="1" applyFont="1" applyFill="1" applyAlignment="1">
      <alignment vertical="center"/>
    </xf>
    <xf numFmtId="167" fontId="11" fillId="0" borderId="0" xfId="38" applyNumberFormat="1" applyFont="1" applyFill="1" applyAlignment="1">
      <alignment horizontal="right" vertical="center" readingOrder="2"/>
    </xf>
    <xf numFmtId="167" fontId="5" fillId="0" borderId="0" xfId="38" applyNumberFormat="1" applyFont="1" applyFill="1" applyAlignment="1">
      <alignment horizontal="right" vertical="center"/>
    </xf>
    <xf numFmtId="167" fontId="10" fillId="0" borderId="0" xfId="43" applyNumberFormat="1" applyFont="1" applyFill="1" applyAlignment="1" applyProtection="1">
      <alignment horizontal="left" vertical="center"/>
    </xf>
    <xf numFmtId="167" fontId="5" fillId="0" borderId="0" xfId="43" applyNumberFormat="1" applyFont="1" applyFill="1" applyAlignment="1" applyProtection="1">
      <alignment horizontal="left" vertical="center"/>
    </xf>
    <xf numFmtId="167" fontId="11" fillId="0" borderId="0" xfId="43" applyNumberFormat="1" applyFont="1" applyFill="1" applyAlignment="1">
      <alignment horizontal="right" vertical="center" readingOrder="2"/>
    </xf>
    <xf numFmtId="1" fontId="11" fillId="0" borderId="0" xfId="53" applyNumberFormat="1" applyFont="1" applyFill="1" applyAlignment="1" applyProtection="1">
      <alignment horizontal="left" vertical="center" indent="3"/>
    </xf>
    <xf numFmtId="1" fontId="9" fillId="0" borderId="0" xfId="53" applyNumberFormat="1" applyFont="1" applyFill="1" applyAlignment="1">
      <alignment horizontal="right" vertical="center" readingOrder="2"/>
    </xf>
    <xf numFmtId="1" fontId="12" fillId="0" borderId="0" xfId="53" applyNumberFormat="1" applyFont="1" applyFill="1" applyAlignment="1" applyProtection="1">
      <alignment horizontal="left" vertical="center"/>
    </xf>
    <xf numFmtId="1" fontId="8" fillId="0" borderId="0" xfId="53" quotePrefix="1" applyNumberFormat="1" applyFont="1" applyFill="1" applyAlignment="1">
      <alignment horizontal="right" vertical="center" readingOrder="2"/>
    </xf>
    <xf numFmtId="1" fontId="11" fillId="0" borderId="0" xfId="53" applyNumberFormat="1" applyFont="1" applyFill="1" applyAlignment="1" applyProtection="1">
      <alignment horizontal="left" vertical="center"/>
    </xf>
    <xf numFmtId="1" fontId="10" fillId="0" borderId="0" xfId="59" applyNumberFormat="1" applyFont="1" applyFill="1" applyAlignment="1">
      <alignment horizontal="right" vertical="center"/>
    </xf>
    <xf numFmtId="0" fontId="111" fillId="0" borderId="0" xfId="55" applyFont="1" applyFill="1" applyAlignment="1">
      <alignment vertical="center"/>
    </xf>
    <xf numFmtId="3" fontId="109" fillId="0" borderId="0" xfId="55" applyNumberFormat="1" applyFont="1" applyFill="1" applyAlignment="1">
      <alignment horizontal="right" vertical="center"/>
    </xf>
    <xf numFmtId="3" fontId="11" fillId="0" borderId="0" xfId="63" applyNumberFormat="1" applyFont="1" applyFill="1" applyAlignment="1">
      <alignment vertical="center"/>
    </xf>
    <xf numFmtId="1" fontId="11" fillId="0" borderId="0" xfId="63" applyNumberFormat="1" applyFont="1" applyFill="1"/>
    <xf numFmtId="1" fontId="5" fillId="0" borderId="0" xfId="63" quotePrefix="1" applyNumberFormat="1" applyFont="1" applyFill="1" applyAlignment="1">
      <alignment horizontal="left" vertical="center"/>
    </xf>
    <xf numFmtId="1" fontId="5" fillId="0" borderId="0" xfId="63" quotePrefix="1" applyNumberFormat="1" applyFont="1" applyFill="1" applyAlignment="1">
      <alignment horizontal="left" vertical="center" wrapText="1"/>
    </xf>
    <xf numFmtId="1" fontId="5" fillId="0" borderId="0" xfId="63" quotePrefix="1" applyNumberFormat="1" applyFont="1" applyFill="1" applyAlignment="1">
      <alignment horizontal="right" vertical="center" wrapText="1"/>
    </xf>
    <xf numFmtId="1" fontId="5" fillId="0" borderId="0" xfId="63" quotePrefix="1" applyNumberFormat="1" applyFont="1" applyFill="1" applyAlignment="1">
      <alignment horizontal="right" vertical="center" readingOrder="2"/>
    </xf>
    <xf numFmtId="0" fontId="10" fillId="0" borderId="0" xfId="22" applyNumberFormat="1" applyFont="1" applyFill="1" applyAlignment="1">
      <alignment horizontal="right" vertical="center"/>
    </xf>
    <xf numFmtId="0" fontId="10" fillId="0" borderId="0" xfId="10" applyFont="1" applyFill="1" applyAlignment="1">
      <alignment horizontal="right" vertical="center"/>
    </xf>
    <xf numFmtId="1" fontId="12" fillId="0" borderId="0" xfId="65" applyNumberFormat="1" applyFont="1" applyFill="1" applyBorder="1" applyAlignment="1">
      <alignment horizontal="right" vertical="center"/>
    </xf>
    <xf numFmtId="1" fontId="10" fillId="0" borderId="0" xfId="65" applyNumberFormat="1" applyFont="1" applyFill="1" applyBorder="1" applyAlignment="1">
      <alignment horizontal="right" vertical="center"/>
    </xf>
    <xf numFmtId="1" fontId="12" fillId="0" borderId="0" xfId="65" applyNumberFormat="1" applyFont="1" applyFill="1" applyAlignment="1">
      <alignment horizontal="right" vertical="center"/>
    </xf>
    <xf numFmtId="1" fontId="10" fillId="0" borderId="0" xfId="65" applyNumberFormat="1" applyFont="1" applyFill="1" applyAlignment="1">
      <alignment horizontal="right" vertical="center"/>
    </xf>
    <xf numFmtId="1" fontId="4" fillId="0" borderId="0" xfId="65" applyNumberFormat="1" applyFont="1" applyAlignment="1">
      <alignment horizontal="right" vertical="center" readingOrder="2"/>
    </xf>
    <xf numFmtId="167" fontId="11" fillId="0" borderId="0" xfId="75" applyNumberFormat="1" applyFont="1" applyAlignment="1">
      <alignment vertical="center"/>
    </xf>
    <xf numFmtId="167" fontId="9" fillId="0" borderId="0" xfId="75" applyNumberFormat="1" applyFont="1" applyAlignment="1">
      <alignment horizontal="right" vertical="center"/>
    </xf>
    <xf numFmtId="167" fontId="12" fillId="0" borderId="0" xfId="75" applyNumberFormat="1" applyFont="1" applyFill="1" applyAlignment="1">
      <alignment horizontal="right" vertical="center"/>
    </xf>
    <xf numFmtId="1" fontId="9" fillId="0" borderId="0" xfId="75" applyNumberFormat="1" applyFont="1" applyFill="1" applyAlignment="1" applyProtection="1">
      <alignment horizontal="left" vertical="center" indent="1"/>
    </xf>
    <xf numFmtId="1" fontId="9" fillId="0" borderId="0" xfId="75" applyNumberFormat="1" applyFont="1" applyFill="1" applyAlignment="1">
      <alignment horizontal="right" vertical="center" indent="1" readingOrder="2"/>
    </xf>
    <xf numFmtId="1" fontId="8" fillId="0" borderId="0" xfId="297" applyNumberFormat="1" applyFont="1" applyAlignment="1">
      <alignment horizontal="right" vertical="center" readingOrder="2"/>
    </xf>
    <xf numFmtId="167" fontId="20" fillId="17" borderId="0" xfId="297" applyNumberFormat="1" applyFont="1" applyFill="1" applyAlignment="1">
      <alignment vertical="center"/>
    </xf>
    <xf numFmtId="167" fontId="20" fillId="0" borderId="0" xfId="297" applyNumberFormat="1" applyFont="1" applyAlignment="1">
      <alignment vertical="center"/>
    </xf>
    <xf numFmtId="167" fontId="8" fillId="0" borderId="0" xfId="298" applyNumberFormat="1" applyFont="1" applyFill="1" applyAlignment="1">
      <alignment horizontal="left" vertical="center"/>
    </xf>
    <xf numFmtId="1" fontId="8" fillId="0" borderId="0" xfId="298" applyNumberFormat="1" applyFont="1" applyFill="1" applyAlignment="1">
      <alignment horizontal="right" vertical="center" readingOrder="2"/>
    </xf>
    <xf numFmtId="1" fontId="8" fillId="0" borderId="0" xfId="297" applyNumberFormat="1" applyFont="1" applyAlignment="1">
      <alignment horizontal="left" vertical="center"/>
    </xf>
    <xf numFmtId="0" fontId="46" fillId="0" borderId="0" xfId="0" applyFont="1" applyAlignment="1">
      <alignment vertical="center"/>
    </xf>
    <xf numFmtId="1" fontId="5" fillId="0" borderId="0" xfId="16" applyNumberFormat="1" applyFont="1" applyFill="1" applyAlignment="1">
      <alignment horizontal="left" indent="1"/>
    </xf>
    <xf numFmtId="0" fontId="0" fillId="0" borderId="0" xfId="0" applyAlignment="1">
      <alignment horizontal="right"/>
    </xf>
    <xf numFmtId="195" fontId="11" fillId="0" borderId="0" xfId="290" applyNumberFormat="1" applyFont="1" applyAlignment="1">
      <alignment horizontal="right"/>
    </xf>
    <xf numFmtId="0" fontId="11" fillId="0" borderId="0" xfId="207" applyFont="1" applyAlignment="1"/>
    <xf numFmtId="195" fontId="12" fillId="0" borderId="0" xfId="290" applyNumberFormat="1" applyFont="1" applyAlignment="1"/>
    <xf numFmtId="195" fontId="11" fillId="0" borderId="0" xfId="290" applyNumberFormat="1" applyFont="1" applyAlignment="1"/>
    <xf numFmtId="178" fontId="11" fillId="0" borderId="0" xfId="207" applyNumberFormat="1" applyFont="1" applyAlignment="1"/>
    <xf numFmtId="1" fontId="11" fillId="0" borderId="0" xfId="79" quotePrefix="1" applyNumberFormat="1" applyFont="1" applyAlignment="1">
      <alignment horizontal="right" readingOrder="2"/>
    </xf>
    <xf numFmtId="195" fontId="12" fillId="0" borderId="0" xfId="290" applyNumberFormat="1" applyFont="1" applyFill="1" applyAlignment="1"/>
    <xf numFmtId="0" fontId="12" fillId="0" borderId="0" xfId="207" applyFont="1" applyAlignment="1"/>
    <xf numFmtId="1" fontId="7" fillId="0" borderId="0" xfId="77" applyNumberFormat="1" applyFont="1" applyFill="1" applyAlignment="1" applyProtection="1">
      <alignment horizontal="left" vertical="center" indent="5"/>
    </xf>
    <xf numFmtId="1" fontId="18" fillId="0" borderId="0" xfId="75" applyNumberFormat="1" applyFont="1" applyFill="1" applyAlignment="1">
      <alignment horizontal="right" vertical="center" readingOrder="2"/>
    </xf>
    <xf numFmtId="1" fontId="18" fillId="0" borderId="0" xfId="75" applyNumberFormat="1" applyFont="1" applyFill="1" applyAlignment="1">
      <alignment vertical="center" readingOrder="2"/>
    </xf>
    <xf numFmtId="0" fontId="81" fillId="0" borderId="0" xfId="0" applyFont="1" applyAlignment="1">
      <alignment horizontal="center"/>
    </xf>
    <xf numFmtId="0" fontId="82" fillId="0" borderId="0" xfId="0" applyFont="1" applyAlignment="1">
      <alignment horizontal="center"/>
    </xf>
    <xf numFmtId="1" fontId="12" fillId="0" borderId="0" xfId="3" applyNumberFormat="1" applyFont="1" applyBorder="1" applyAlignment="1">
      <alignment horizontal="right" vertical="center" readingOrder="2"/>
    </xf>
    <xf numFmtId="1" fontId="21" fillId="0" borderId="0" xfId="3" applyNumberFormat="1" applyFont="1" applyAlignment="1">
      <alignment horizontal="center" vertical="center"/>
    </xf>
    <xf numFmtId="1" fontId="4" fillId="0" borderId="0" xfId="3" applyNumberFormat="1" applyFont="1" applyFill="1" applyAlignment="1">
      <alignment horizontal="right" vertical="center" readingOrder="2"/>
    </xf>
    <xf numFmtId="1" fontId="10" fillId="0" borderId="0" xfId="3" applyNumberFormat="1" applyFont="1" applyFill="1" applyAlignment="1">
      <alignment horizontal="center" vertical="center" readingOrder="2"/>
    </xf>
    <xf numFmtId="0" fontId="7" fillId="0" borderId="0" xfId="8" applyNumberFormat="1" applyFont="1" applyAlignment="1">
      <alignment horizontal="right" vertical="center" readingOrder="2"/>
    </xf>
    <xf numFmtId="0" fontId="12" fillId="0" borderId="0" xfId="3" applyNumberFormat="1" applyFont="1" applyAlignment="1">
      <alignment horizontal="right" vertical="center" readingOrder="2"/>
    </xf>
    <xf numFmtId="1" fontId="12" fillId="0" borderId="0" xfId="3" quotePrefix="1" applyNumberFormat="1" applyFont="1" applyAlignment="1">
      <alignment horizontal="center" vertical="center"/>
    </xf>
    <xf numFmtId="0" fontId="7" fillId="0" borderId="0" xfId="8" applyNumberFormat="1" applyFont="1" applyFill="1" applyAlignment="1">
      <alignment horizontal="right" vertical="center" readingOrder="2"/>
    </xf>
    <xf numFmtId="0" fontId="12" fillId="0" borderId="0" xfId="3" applyNumberFormat="1" applyFont="1" applyFill="1" applyAlignment="1">
      <alignment horizontal="right" vertical="center" readingOrder="2"/>
    </xf>
    <xf numFmtId="167" fontId="12" fillId="0" borderId="0" xfId="15" applyNumberFormat="1" applyFont="1" applyAlignment="1">
      <alignment horizontal="center" vertical="center"/>
    </xf>
    <xf numFmtId="0" fontId="12" fillId="0" borderId="0" xfId="17" applyNumberFormat="1" applyFont="1" applyAlignment="1" applyProtection="1">
      <alignment horizontal="center" vertical="center"/>
    </xf>
    <xf numFmtId="167" fontId="12" fillId="0" borderId="0" xfId="15" applyNumberFormat="1" applyFont="1" applyFill="1" applyAlignment="1">
      <alignment horizontal="center" vertical="center"/>
    </xf>
    <xf numFmtId="0" fontId="12" fillId="0" borderId="0" xfId="15" applyNumberFormat="1" applyFont="1" applyFill="1" applyAlignment="1">
      <alignment horizontal="center" vertical="center"/>
    </xf>
    <xf numFmtId="0" fontId="12" fillId="0" borderId="0" xfId="17" applyNumberFormat="1" applyFont="1" applyFill="1" applyAlignment="1" applyProtection="1">
      <alignment horizontal="center" vertical="center"/>
    </xf>
    <xf numFmtId="0" fontId="12" fillId="0" borderId="0" xfId="15" applyNumberFormat="1" applyFont="1" applyAlignment="1">
      <alignment horizontal="center" vertical="center"/>
    </xf>
    <xf numFmtId="167" fontId="7" fillId="0" borderId="0" xfId="14" applyNumberFormat="1" applyFont="1" applyFill="1" applyAlignment="1">
      <alignment horizontal="right" vertical="center" readingOrder="2"/>
    </xf>
    <xf numFmtId="167" fontId="21" fillId="0" borderId="0" xfId="25" applyNumberFormat="1" applyFont="1" applyAlignment="1">
      <alignment horizontal="center" vertical="center"/>
    </xf>
    <xf numFmtId="0" fontId="7" fillId="0" borderId="0" xfId="10" applyFont="1" applyFill="1" applyAlignment="1">
      <alignment horizontal="right" vertical="center" readingOrder="2"/>
    </xf>
    <xf numFmtId="0" fontId="21" fillId="0" borderId="0" xfId="10" applyFont="1" applyAlignment="1">
      <alignment horizontal="center" vertical="center"/>
    </xf>
    <xf numFmtId="0" fontId="4" fillId="0" borderId="0" xfId="10" quotePrefix="1" applyFont="1" applyAlignment="1">
      <alignment horizontal="right" vertical="center" readingOrder="2"/>
    </xf>
    <xf numFmtId="167" fontId="12" fillId="0" borderId="0" xfId="16" quotePrefix="1" applyNumberFormat="1" applyFont="1" applyAlignment="1" applyProtection="1">
      <alignment vertical="center"/>
    </xf>
    <xf numFmtId="167" fontId="12" fillId="0" borderId="0" xfId="16" applyNumberFormat="1" applyFont="1" applyAlignment="1" applyProtection="1">
      <alignment horizontal="center" vertical="center"/>
    </xf>
    <xf numFmtId="167" fontId="12" fillId="0" borderId="0" xfId="16" applyNumberFormat="1" applyFont="1" applyAlignment="1">
      <alignment horizontal="center" vertical="center" readingOrder="2"/>
    </xf>
    <xf numFmtId="167" fontId="12" fillId="0" borderId="0" xfId="16" quotePrefix="1" applyNumberFormat="1" applyFont="1" applyAlignment="1">
      <alignment horizontal="center" vertical="center" readingOrder="2"/>
    </xf>
    <xf numFmtId="167" fontId="4" fillId="0" borderId="0" xfId="16" applyNumberFormat="1" applyFont="1" applyAlignment="1">
      <alignment horizontal="right" vertical="center" readingOrder="2"/>
    </xf>
    <xf numFmtId="0" fontId="21" fillId="0" borderId="0" xfId="10" applyNumberFormat="1" applyFont="1" applyAlignment="1">
      <alignment horizontal="center" vertical="center"/>
    </xf>
    <xf numFmtId="0" fontId="6" fillId="0" borderId="0" xfId="9" quotePrefix="1" applyNumberFormat="1" applyFont="1" applyAlignment="1">
      <alignment horizontal="right" vertical="center" readingOrder="2"/>
    </xf>
    <xf numFmtId="0" fontId="7" fillId="0" borderId="0" xfId="10" applyNumberFormat="1" applyFont="1" applyAlignment="1">
      <alignment horizontal="right" vertical="center" readingOrder="2"/>
    </xf>
    <xf numFmtId="0" fontId="12" fillId="0" borderId="0" xfId="10" quotePrefix="1" applyNumberFormat="1" applyFont="1" applyAlignment="1">
      <alignment horizontal="right" vertical="center" readingOrder="2"/>
    </xf>
    <xf numFmtId="0" fontId="12" fillId="0" borderId="0" xfId="10" applyNumberFormat="1" applyFont="1" applyAlignment="1">
      <alignment horizontal="center" vertical="center" readingOrder="2"/>
    </xf>
    <xf numFmtId="0" fontId="12" fillId="0" borderId="0" xfId="10" applyNumberFormat="1" applyFont="1" applyAlignment="1">
      <alignment horizontal="center" vertical="top"/>
    </xf>
    <xf numFmtId="0" fontId="12" fillId="0" borderId="0" xfId="10" quotePrefix="1" applyNumberFormat="1" applyFont="1" applyAlignment="1">
      <alignment horizontal="center" vertical="top"/>
    </xf>
    <xf numFmtId="167" fontId="7" fillId="0" borderId="0" xfId="23" applyNumberFormat="1" applyFont="1" applyAlignment="1">
      <alignment horizontal="right" vertical="center" readingOrder="2"/>
    </xf>
    <xf numFmtId="0" fontId="7" fillId="0" borderId="0" xfId="23" applyNumberFormat="1" applyFont="1" applyAlignment="1">
      <alignment horizontal="right" vertical="center" readingOrder="2"/>
    </xf>
    <xf numFmtId="167" fontId="7" fillId="0" borderId="0" xfId="24" applyNumberFormat="1" applyFont="1" applyAlignment="1">
      <alignment horizontal="right" vertical="center" readingOrder="2"/>
    </xf>
    <xf numFmtId="167" fontId="4" fillId="0" borderId="0" xfId="24" quotePrefix="1" applyNumberFormat="1" applyFont="1" applyAlignment="1">
      <alignment horizontal="right" vertical="center" readingOrder="2"/>
    </xf>
    <xf numFmtId="167" fontId="21" fillId="0" borderId="0" xfId="27" applyNumberFormat="1" applyFont="1" applyAlignment="1">
      <alignment horizontal="center" vertical="center"/>
    </xf>
    <xf numFmtId="167" fontId="7" fillId="0" borderId="0" xfId="28" quotePrefix="1" applyNumberFormat="1" applyFont="1" applyFill="1" applyAlignment="1">
      <alignment horizontal="right" vertical="center" readingOrder="2"/>
    </xf>
    <xf numFmtId="167" fontId="12" fillId="0" borderId="0" xfId="28" applyNumberFormat="1" applyFont="1" applyFill="1" applyAlignment="1">
      <alignment horizontal="center" vertical="center"/>
    </xf>
    <xf numFmtId="167" fontId="7" fillId="0" borderId="0" xfId="28" quotePrefix="1" applyNumberFormat="1" applyFont="1" applyAlignment="1">
      <alignment horizontal="right" vertical="center" readingOrder="2"/>
    </xf>
    <xf numFmtId="167" fontId="12" fillId="0" borderId="0" xfId="28" applyNumberFormat="1" applyFont="1" applyAlignment="1">
      <alignment horizontal="center" vertical="center"/>
    </xf>
    <xf numFmtId="167" fontId="12" fillId="0" borderId="0" xfId="27" applyNumberFormat="1" applyFont="1" applyAlignment="1">
      <alignment horizontal="center" vertical="center"/>
    </xf>
    <xf numFmtId="167" fontId="10" fillId="0" borderId="0" xfId="27" applyNumberFormat="1" applyFont="1" applyAlignment="1">
      <alignment horizontal="center" vertical="center"/>
    </xf>
    <xf numFmtId="167" fontId="5" fillId="0" borderId="0" xfId="27" applyNumberFormat="1" applyFont="1" applyAlignment="1">
      <alignment horizontal="center" vertical="center"/>
    </xf>
    <xf numFmtId="167" fontId="6" fillId="0" borderId="0" xfId="32" applyNumberFormat="1" applyFont="1" applyAlignment="1">
      <alignment horizontal="right" vertical="center" readingOrder="2"/>
    </xf>
    <xf numFmtId="167" fontId="21" fillId="0" borderId="0" xfId="32" applyNumberFormat="1" applyFont="1" applyAlignment="1">
      <alignment horizontal="center" vertical="center"/>
    </xf>
    <xf numFmtId="170" fontId="21" fillId="0" borderId="0" xfId="33" applyNumberFormat="1" applyFont="1" applyBorder="1" applyAlignment="1">
      <alignment horizontal="center" vertical="center"/>
    </xf>
    <xf numFmtId="167" fontId="7" fillId="0" borderId="0" xfId="33" quotePrefix="1" applyNumberFormat="1" applyFont="1" applyAlignment="1">
      <alignment horizontal="right" vertical="center" readingOrder="2"/>
    </xf>
    <xf numFmtId="167" fontId="4" fillId="0" borderId="0" xfId="33" applyNumberFormat="1" applyFont="1" applyAlignment="1">
      <alignment horizontal="right" vertical="center" readingOrder="2"/>
    </xf>
    <xf numFmtId="167" fontId="10" fillId="0" borderId="0" xfId="34" applyNumberFormat="1" applyFont="1" applyAlignment="1">
      <alignment horizontal="center" vertical="center" readingOrder="2"/>
    </xf>
    <xf numFmtId="167" fontId="10" fillId="0" borderId="0" xfId="33" applyNumberFormat="1" applyFont="1" applyBorder="1" applyAlignment="1" applyProtection="1">
      <alignment horizontal="center" vertical="center"/>
    </xf>
    <xf numFmtId="167" fontId="10" fillId="0" borderId="0" xfId="33" quotePrefix="1" applyNumberFormat="1" applyFont="1" applyBorder="1" applyAlignment="1" applyProtection="1">
      <alignment horizontal="center" vertical="center"/>
    </xf>
    <xf numFmtId="167" fontId="6" fillId="0" borderId="0" xfId="32" applyNumberFormat="1" applyFont="1" applyFill="1" applyAlignment="1">
      <alignment horizontal="right" vertical="center" readingOrder="2"/>
    </xf>
    <xf numFmtId="167" fontId="7" fillId="0" borderId="0" xfId="33" quotePrefix="1" applyNumberFormat="1" applyFont="1" applyFill="1" applyAlignment="1">
      <alignment horizontal="right" vertical="center" readingOrder="2"/>
    </xf>
    <xf numFmtId="167" fontId="10" fillId="0" borderId="0" xfId="34" applyNumberFormat="1" applyFont="1" applyFill="1" applyAlignment="1">
      <alignment horizontal="center" vertical="center" readingOrder="2"/>
    </xf>
    <xf numFmtId="167" fontId="10" fillId="0" borderId="0" xfId="33" applyNumberFormat="1" applyFont="1" applyFill="1" applyBorder="1" applyAlignment="1" applyProtection="1">
      <alignment horizontal="center" vertical="center"/>
    </xf>
    <xf numFmtId="167" fontId="10" fillId="0" borderId="0" xfId="33" quotePrefix="1" applyNumberFormat="1" applyFont="1" applyFill="1" applyBorder="1" applyAlignment="1" applyProtection="1">
      <alignment horizontal="center" vertical="center"/>
    </xf>
    <xf numFmtId="167" fontId="7" fillId="0" borderId="0" xfId="35" quotePrefix="1" applyNumberFormat="1" applyFont="1" applyFill="1" applyAlignment="1">
      <alignment horizontal="right" vertical="center" readingOrder="2"/>
    </xf>
    <xf numFmtId="0" fontId="7" fillId="0" borderId="0" xfId="10" quotePrefix="1" applyFont="1" applyFill="1" applyAlignment="1">
      <alignment horizontal="right" vertical="center" readingOrder="2"/>
    </xf>
    <xf numFmtId="0" fontId="4" fillId="0" borderId="0" xfId="10" applyFont="1" applyFill="1" applyAlignment="1">
      <alignment horizontal="right" vertical="center" readingOrder="2"/>
    </xf>
    <xf numFmtId="0" fontId="21" fillId="0" borderId="0" xfId="10" applyFont="1" applyFill="1" applyAlignment="1">
      <alignment horizontal="center" vertical="center"/>
    </xf>
    <xf numFmtId="167" fontId="12" fillId="0" borderId="0" xfId="34" applyNumberFormat="1" applyFont="1" applyAlignment="1">
      <alignment horizontal="center" vertical="center" readingOrder="2"/>
    </xf>
    <xf numFmtId="167" fontId="12" fillId="0" borderId="0" xfId="34" applyNumberFormat="1" applyFont="1" applyAlignment="1" applyProtection="1">
      <alignment horizontal="center" vertical="center"/>
    </xf>
    <xf numFmtId="167" fontId="12" fillId="0" borderId="0" xfId="34" applyNumberFormat="1" applyFont="1" applyFill="1" applyAlignment="1">
      <alignment horizontal="center" vertical="center" readingOrder="2"/>
    </xf>
    <xf numFmtId="167" fontId="12" fillId="0" borderId="0" xfId="34" applyNumberFormat="1" applyFont="1" applyFill="1" applyAlignment="1" applyProtection="1">
      <alignment horizontal="center" vertical="center"/>
    </xf>
    <xf numFmtId="167" fontId="7" fillId="0" borderId="0" xfId="37" quotePrefix="1" applyNumberFormat="1" applyFont="1" applyFill="1" applyAlignment="1">
      <alignment horizontal="right" vertical="center" readingOrder="2"/>
    </xf>
    <xf numFmtId="174" fontId="21" fillId="0" borderId="0" xfId="10" applyNumberFormat="1" applyFont="1" applyFill="1" applyAlignment="1">
      <alignment horizontal="center" vertical="center"/>
    </xf>
    <xf numFmtId="167" fontId="21" fillId="0" borderId="0" xfId="38" applyNumberFormat="1" applyFont="1" applyAlignment="1">
      <alignment horizontal="center" vertical="center"/>
    </xf>
    <xf numFmtId="0" fontId="6" fillId="0" borderId="0" xfId="32" applyNumberFormat="1" applyFont="1" applyFill="1" applyAlignment="1">
      <alignment horizontal="right" vertical="center" readingOrder="2"/>
    </xf>
    <xf numFmtId="0" fontId="12" fillId="0" borderId="0" xfId="39" applyNumberFormat="1" applyFont="1" applyFill="1" applyAlignment="1">
      <alignment horizontal="right" vertical="center"/>
    </xf>
    <xf numFmtId="0" fontId="6" fillId="0" borderId="0" xfId="32" applyNumberFormat="1" applyFont="1" applyAlignment="1">
      <alignment horizontal="right" vertical="center" readingOrder="2"/>
    </xf>
    <xf numFmtId="0" fontId="10" fillId="0" borderId="0" xfId="39" applyNumberFormat="1" applyFont="1" applyAlignment="1">
      <alignment horizontal="right" vertical="center"/>
    </xf>
    <xf numFmtId="167" fontId="6" fillId="0" borderId="0" xfId="36" applyNumberFormat="1" applyFont="1" applyBorder="1" applyAlignment="1">
      <alignment horizontal="right" vertical="center" readingOrder="2"/>
    </xf>
    <xf numFmtId="167" fontId="21" fillId="0" borderId="0" xfId="40" applyNumberFormat="1" applyFont="1" applyAlignment="1">
      <alignment horizontal="center" vertical="center"/>
    </xf>
    <xf numFmtId="167" fontId="7" fillId="0" borderId="0" xfId="36" quotePrefix="1" applyNumberFormat="1" applyFont="1" applyFill="1" applyAlignment="1">
      <alignment horizontal="right" vertical="center" readingOrder="2"/>
    </xf>
    <xf numFmtId="1" fontId="10" fillId="0" borderId="0" xfId="34" applyNumberFormat="1" applyFont="1" applyAlignment="1">
      <alignment horizontal="center" vertical="center" readingOrder="2"/>
    </xf>
    <xf numFmtId="1" fontId="10" fillId="0" borderId="0" xfId="34" applyNumberFormat="1" applyFont="1" applyAlignment="1" applyProtection="1">
      <alignment horizontal="center" vertical="center"/>
    </xf>
    <xf numFmtId="1" fontId="10" fillId="0" borderId="0" xfId="36" applyNumberFormat="1" applyFont="1" applyAlignment="1">
      <alignment horizontal="center" vertical="center"/>
    </xf>
    <xf numFmtId="167" fontId="7" fillId="0" borderId="0" xfId="41" quotePrefix="1" applyNumberFormat="1" applyFont="1" applyFill="1" applyAlignment="1">
      <alignment horizontal="right" vertical="center" readingOrder="2"/>
    </xf>
    <xf numFmtId="167" fontId="10" fillId="0" borderId="0" xfId="34" applyNumberFormat="1" applyFont="1" applyAlignment="1" applyProtection="1">
      <alignment horizontal="center" vertical="center"/>
    </xf>
    <xf numFmtId="167" fontId="6" fillId="0" borderId="0" xfId="36" applyNumberFormat="1" applyFont="1" applyFill="1" applyBorder="1" applyAlignment="1">
      <alignment horizontal="right" vertical="center" readingOrder="2"/>
    </xf>
    <xf numFmtId="1" fontId="10" fillId="0" borderId="0" xfId="34" applyNumberFormat="1" applyFont="1" applyFill="1" applyAlignment="1">
      <alignment horizontal="center" vertical="center" readingOrder="2"/>
    </xf>
    <xf numFmtId="1" fontId="10" fillId="0" borderId="0" xfId="34" applyNumberFormat="1" applyFont="1" applyFill="1" applyAlignment="1" applyProtection="1">
      <alignment horizontal="center" vertical="center"/>
    </xf>
    <xf numFmtId="1" fontId="10" fillId="0" borderId="0" xfId="36" applyNumberFormat="1" applyFont="1" applyFill="1" applyAlignment="1">
      <alignment horizontal="center" vertical="center"/>
    </xf>
    <xf numFmtId="0" fontId="7" fillId="0" borderId="0" xfId="10" quotePrefix="1" applyFont="1" applyAlignment="1">
      <alignment horizontal="right" vertical="center" readingOrder="2"/>
    </xf>
    <xf numFmtId="167" fontId="7" fillId="0" borderId="0" xfId="34" quotePrefix="1" applyNumberFormat="1" applyFont="1" applyFill="1" applyAlignment="1">
      <alignment horizontal="right" vertical="center" readingOrder="2"/>
    </xf>
    <xf numFmtId="167" fontId="10" fillId="0" borderId="0" xfId="34" applyNumberFormat="1" applyFont="1" applyFill="1" applyAlignment="1" applyProtection="1">
      <alignment horizontal="center" vertical="center"/>
    </xf>
    <xf numFmtId="3" fontId="12" fillId="19" borderId="0" xfId="10" applyNumberFormat="1" applyFont="1" applyFill="1" applyBorder="1" applyAlignment="1">
      <alignment horizontal="right" vertical="center"/>
    </xf>
    <xf numFmtId="3" fontId="8" fillId="19" borderId="0" xfId="10" applyNumberFormat="1" applyFont="1" applyFill="1" applyBorder="1" applyAlignment="1">
      <alignment horizontal="right" vertical="center"/>
    </xf>
    <xf numFmtId="0" fontId="6" fillId="0" borderId="0" xfId="36" applyNumberFormat="1" applyFont="1" applyFill="1" applyBorder="1" applyAlignment="1">
      <alignment horizontal="right" vertical="center" readingOrder="2"/>
    </xf>
    <xf numFmtId="0" fontId="4" fillId="0" borderId="0" xfId="45" applyNumberFormat="1" applyFont="1" applyFill="1" applyBorder="1" applyAlignment="1">
      <alignment horizontal="right" vertical="center" readingOrder="2"/>
    </xf>
    <xf numFmtId="0" fontId="10" fillId="0" borderId="0" xfId="45" applyNumberFormat="1" applyFont="1" applyFill="1" applyBorder="1" applyAlignment="1">
      <alignment horizontal="center" vertical="center" readingOrder="2"/>
    </xf>
    <xf numFmtId="0" fontId="10" fillId="0" borderId="0" xfId="45" quotePrefix="1" applyNumberFormat="1" applyFont="1" applyFill="1" applyBorder="1" applyAlignment="1">
      <alignment horizontal="center" vertical="center" readingOrder="2"/>
    </xf>
    <xf numFmtId="0" fontId="10" fillId="0" borderId="0" xfId="45" applyNumberFormat="1" applyFont="1" applyFill="1" applyBorder="1" applyAlignment="1">
      <alignment horizontal="right" vertical="center" readingOrder="2"/>
    </xf>
    <xf numFmtId="0" fontId="10" fillId="0" borderId="0" xfId="45" applyNumberFormat="1" applyFont="1" applyFill="1" applyBorder="1" applyAlignment="1" applyProtection="1">
      <alignment horizontal="center" vertical="center"/>
    </xf>
    <xf numFmtId="0" fontId="10" fillId="0" borderId="0" xfId="45" quotePrefix="1" applyNumberFormat="1" applyFont="1" applyFill="1" applyBorder="1" applyAlignment="1" applyProtection="1">
      <alignment horizontal="center" vertical="center"/>
    </xf>
    <xf numFmtId="0" fontId="12" fillId="19" borderId="0" xfId="45" applyNumberFormat="1" applyFont="1" applyFill="1" applyBorder="1" applyAlignment="1">
      <alignment horizontal="right" vertical="center"/>
    </xf>
    <xf numFmtId="167" fontId="6" fillId="0" borderId="0" xfId="43" applyNumberFormat="1" applyFont="1" applyAlignment="1">
      <alignment horizontal="right" vertical="center" readingOrder="2"/>
    </xf>
    <xf numFmtId="167" fontId="7" fillId="0" borderId="0" xfId="46" quotePrefix="1" applyNumberFormat="1" applyFont="1" applyAlignment="1">
      <alignment horizontal="right" vertical="center" readingOrder="2"/>
    </xf>
    <xf numFmtId="167" fontId="12" fillId="0" borderId="0" xfId="46" applyNumberFormat="1" applyFont="1" applyAlignment="1">
      <alignment horizontal="center" vertical="center"/>
    </xf>
    <xf numFmtId="167" fontId="6" fillId="0" borderId="0" xfId="43" applyNumberFormat="1" applyFont="1" applyFill="1" applyAlignment="1">
      <alignment horizontal="right" vertical="center" readingOrder="2"/>
    </xf>
    <xf numFmtId="167" fontId="7" fillId="0" borderId="0" xfId="46" quotePrefix="1" applyNumberFormat="1" applyFont="1" applyFill="1" applyAlignment="1">
      <alignment horizontal="right" vertical="center" readingOrder="2"/>
    </xf>
    <xf numFmtId="167" fontId="12" fillId="0" borderId="0" xfId="46" applyNumberFormat="1" applyFont="1" applyFill="1" applyAlignment="1">
      <alignment horizontal="center" vertical="center"/>
    </xf>
    <xf numFmtId="175" fontId="21" fillId="0" borderId="0" xfId="46" applyNumberFormat="1" applyFont="1" applyFill="1" applyAlignment="1">
      <alignment horizontal="center" vertical="center"/>
    </xf>
    <xf numFmtId="3" fontId="8" fillId="0" borderId="0" xfId="48" applyNumberFormat="1" applyFont="1" applyBorder="1" applyAlignment="1" applyProtection="1">
      <alignment horizontal="right" vertical="center"/>
    </xf>
    <xf numFmtId="3" fontId="8" fillId="0" borderId="0" xfId="47" applyNumberFormat="1" applyFont="1" applyBorder="1" applyAlignment="1">
      <alignment horizontal="center" vertical="center"/>
    </xf>
    <xf numFmtId="177" fontId="8" fillId="0" borderId="0" xfId="48" applyNumberFormat="1" applyFont="1" applyBorder="1" applyAlignment="1" applyProtection="1">
      <alignment horizontal="center" vertical="center" readingOrder="2"/>
    </xf>
    <xf numFmtId="167" fontId="8" fillId="0" borderId="0" xfId="47" applyNumberFormat="1" applyFont="1" applyAlignment="1">
      <alignment horizontal="center" vertical="center"/>
    </xf>
    <xf numFmtId="167" fontId="8" fillId="0" borderId="0" xfId="47" quotePrefix="1" applyNumberFormat="1" applyFont="1" applyAlignment="1" applyProtection="1">
      <alignment horizontal="right" vertical="center"/>
    </xf>
    <xf numFmtId="167" fontId="6" fillId="0" borderId="0" xfId="48" quotePrefix="1" applyNumberFormat="1" applyFont="1" applyAlignment="1">
      <alignment horizontal="right" vertical="center" readingOrder="2"/>
    </xf>
    <xf numFmtId="167" fontId="4" fillId="0" borderId="0" xfId="47" quotePrefix="1" applyNumberFormat="1" applyFont="1" applyAlignment="1">
      <alignment horizontal="right" vertical="center" readingOrder="2"/>
    </xf>
    <xf numFmtId="167" fontId="8" fillId="0" borderId="0" xfId="47" applyNumberFormat="1" applyFont="1" applyAlignment="1">
      <alignment horizontal="center" vertical="center" readingOrder="2"/>
    </xf>
    <xf numFmtId="167" fontId="8" fillId="0" borderId="0" xfId="47" quotePrefix="1" applyNumberFormat="1" applyFont="1" applyAlignment="1">
      <alignment horizontal="center" vertical="center" readingOrder="2"/>
    </xf>
    <xf numFmtId="167" fontId="7" fillId="0" borderId="0" xfId="36" quotePrefix="1" applyNumberFormat="1" applyFont="1" applyFill="1" applyAlignment="1">
      <alignment horizontal="center" vertical="center" readingOrder="2"/>
    </xf>
    <xf numFmtId="0" fontId="23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93" fillId="0" borderId="0" xfId="52" applyFont="1" applyBorder="1" applyAlignment="1">
      <alignment horizontal="left" vertical="center"/>
    </xf>
    <xf numFmtId="0" fontId="93" fillId="0" borderId="0" xfId="52" applyFont="1" applyBorder="1" applyAlignment="1">
      <alignment horizontal="right" vertical="center"/>
    </xf>
    <xf numFmtId="167" fontId="7" fillId="0" borderId="0" xfId="48" quotePrefix="1" applyNumberFormat="1" applyFont="1" applyBorder="1" applyAlignment="1">
      <alignment horizontal="right" vertical="center" readingOrder="2"/>
    </xf>
    <xf numFmtId="167" fontId="4" fillId="0" borderId="0" xfId="48" quotePrefix="1" applyNumberFormat="1" applyFont="1" applyBorder="1" applyAlignment="1">
      <alignment horizontal="right" vertical="center" readingOrder="2"/>
    </xf>
    <xf numFmtId="0" fontId="4" fillId="0" borderId="0" xfId="10" applyFont="1" applyBorder="1" applyAlignment="1">
      <alignment horizontal="right" vertical="center" readingOrder="2"/>
    </xf>
    <xf numFmtId="0" fontId="10" fillId="0" borderId="0" xfId="10" applyFont="1" applyBorder="1" applyAlignment="1">
      <alignment horizontal="center" vertical="center"/>
    </xf>
    <xf numFmtId="174" fontId="21" fillId="0" borderId="0" xfId="10" applyNumberFormat="1" applyFont="1" applyAlignment="1">
      <alignment horizontal="center" vertical="center"/>
    </xf>
    <xf numFmtId="167" fontId="4" fillId="0" borderId="0" xfId="48" quotePrefix="1" applyNumberFormat="1" applyFont="1" applyAlignment="1">
      <alignment horizontal="right" vertical="center" readingOrder="2"/>
    </xf>
    <xf numFmtId="0" fontId="4" fillId="0" borderId="0" xfId="10" applyFont="1" applyAlignment="1">
      <alignment horizontal="right" vertical="center" readingOrder="2"/>
    </xf>
    <xf numFmtId="3" fontId="10" fillId="0" borderId="0" xfId="52" applyNumberFormat="1" applyFont="1" applyFill="1" applyBorder="1" applyAlignment="1">
      <alignment horizontal="center" vertical="center"/>
    </xf>
    <xf numFmtId="0" fontId="21" fillId="0" borderId="0" xfId="10" applyFont="1" applyBorder="1" applyAlignment="1">
      <alignment horizontal="center" vertical="center"/>
    </xf>
    <xf numFmtId="167" fontId="7" fillId="0" borderId="0" xfId="48" quotePrefix="1" applyNumberFormat="1" applyFont="1" applyAlignment="1">
      <alignment horizontal="right" vertical="center" readingOrder="2"/>
    </xf>
    <xf numFmtId="167" fontId="4" fillId="0" borderId="0" xfId="22" applyNumberFormat="1" applyFont="1" applyAlignment="1">
      <alignment horizontal="right" vertical="center" readingOrder="2"/>
    </xf>
    <xf numFmtId="1" fontId="7" fillId="0" borderId="0" xfId="22" quotePrefix="1" applyNumberFormat="1" applyFont="1" applyFill="1" applyAlignment="1">
      <alignment horizontal="right" vertical="center" readingOrder="2"/>
    </xf>
    <xf numFmtId="1" fontId="4" fillId="0" borderId="0" xfId="22" applyNumberFormat="1" applyFont="1" applyFill="1" applyAlignment="1">
      <alignment horizontal="right" vertical="center" readingOrder="2"/>
    </xf>
    <xf numFmtId="1" fontId="10" fillId="0" borderId="0" xfId="22" applyNumberFormat="1" applyFont="1" applyFill="1" applyAlignment="1">
      <alignment horizontal="center" vertical="center"/>
    </xf>
    <xf numFmtId="1" fontId="10" fillId="0" borderId="0" xfId="22" quotePrefix="1" applyNumberFormat="1" applyFont="1" applyFill="1" applyAlignment="1">
      <alignment horizontal="center" vertical="center" readingOrder="2"/>
    </xf>
    <xf numFmtId="1" fontId="10" fillId="0" borderId="0" xfId="22" quotePrefix="1" applyNumberFormat="1" applyFont="1" applyFill="1" applyAlignment="1" applyProtection="1">
      <alignment horizontal="center" vertical="center"/>
    </xf>
    <xf numFmtId="1" fontId="10" fillId="0" borderId="0" xfId="22" applyNumberFormat="1" applyFont="1" applyFill="1" applyAlignment="1">
      <alignment horizontal="center" vertical="center" readingOrder="2"/>
    </xf>
    <xf numFmtId="1" fontId="10" fillId="0" borderId="0" xfId="10" applyNumberFormat="1" applyFont="1" applyFill="1" applyAlignment="1">
      <alignment horizontal="center" vertical="center"/>
    </xf>
    <xf numFmtId="1" fontId="10" fillId="0" borderId="0" xfId="10" quotePrefix="1" applyNumberFormat="1" applyFont="1" applyFill="1" applyAlignment="1">
      <alignment horizontal="center" vertical="center"/>
    </xf>
    <xf numFmtId="1" fontId="6" fillId="0" borderId="0" xfId="57" quotePrefix="1" applyNumberFormat="1" applyFont="1" applyAlignment="1">
      <alignment horizontal="right" vertical="center" readingOrder="2"/>
    </xf>
    <xf numFmtId="1" fontId="7" fillId="0" borderId="0" xfId="57" quotePrefix="1" applyNumberFormat="1" applyFont="1" applyFill="1" applyAlignment="1">
      <alignment horizontal="right" vertical="center" readingOrder="2"/>
    </xf>
    <xf numFmtId="1" fontId="7" fillId="0" borderId="0" xfId="57" applyNumberFormat="1" applyFont="1" applyAlignment="1">
      <alignment horizontal="right" vertical="center" readingOrder="2"/>
    </xf>
    <xf numFmtId="1" fontId="10" fillId="0" borderId="0" xfId="57" applyNumberFormat="1" applyFont="1" applyAlignment="1">
      <alignment horizontal="right" vertical="center"/>
    </xf>
    <xf numFmtId="1" fontId="10" fillId="0" borderId="0" xfId="57" applyNumberFormat="1" applyFont="1" applyAlignment="1">
      <alignment horizontal="center" vertical="center"/>
    </xf>
    <xf numFmtId="1" fontId="7" fillId="0" borderId="0" xfId="53" quotePrefix="1" applyNumberFormat="1" applyFont="1" applyAlignment="1">
      <alignment horizontal="right" vertical="center" readingOrder="2"/>
    </xf>
    <xf numFmtId="1" fontId="12" fillId="0" borderId="0" xfId="56" quotePrefix="1" applyNumberFormat="1" applyFont="1" applyAlignment="1">
      <alignment horizontal="center" vertical="center" readingOrder="1"/>
    </xf>
    <xf numFmtId="1" fontId="12" fillId="0" borderId="0" xfId="56" applyNumberFormat="1" applyFont="1" applyAlignment="1">
      <alignment horizontal="center" vertical="center"/>
    </xf>
    <xf numFmtId="1" fontId="4" fillId="0" borderId="0" xfId="56" quotePrefix="1" applyNumberFormat="1" applyFont="1" applyAlignment="1">
      <alignment horizontal="right" vertical="center" readingOrder="2"/>
    </xf>
    <xf numFmtId="1" fontId="10" fillId="0" borderId="0" xfId="59" applyNumberFormat="1" applyFont="1" applyAlignment="1">
      <alignment horizontal="center" vertical="center"/>
    </xf>
    <xf numFmtId="1" fontId="7" fillId="0" borderId="0" xfId="58" quotePrefix="1" applyNumberFormat="1" applyFont="1" applyAlignment="1">
      <alignment horizontal="right" vertical="center" readingOrder="2"/>
    </xf>
    <xf numFmtId="3" fontId="10" fillId="0" borderId="0" xfId="10" applyNumberFormat="1" applyFont="1" applyAlignment="1">
      <alignment horizontal="center" vertical="center"/>
    </xf>
    <xf numFmtId="167" fontId="5" fillId="0" borderId="0" xfId="63" applyNumberFormat="1" applyFont="1" applyAlignment="1">
      <alignment horizontal="center" vertical="center"/>
    </xf>
    <xf numFmtId="1" fontId="7" fillId="0" borderId="0" xfId="63" quotePrefix="1" applyNumberFormat="1" applyFont="1" applyAlignment="1">
      <alignment horizontal="right" vertical="center" readingOrder="2"/>
    </xf>
    <xf numFmtId="1" fontId="10" fillId="0" borderId="0" xfId="63" applyNumberFormat="1" applyFont="1" applyAlignment="1">
      <alignment horizontal="center" vertical="center"/>
    </xf>
    <xf numFmtId="1" fontId="10" fillId="0" borderId="0" xfId="63" applyNumberFormat="1" applyFont="1" applyAlignment="1">
      <alignment horizontal="left" vertical="center"/>
    </xf>
    <xf numFmtId="1" fontId="10" fillId="0" borderId="0" xfId="10" applyNumberFormat="1" applyFont="1" applyAlignment="1">
      <alignment horizontal="center" vertical="center"/>
    </xf>
    <xf numFmtId="1" fontId="10" fillId="0" borderId="0" xfId="10" applyNumberFormat="1" applyFont="1" applyAlignment="1">
      <alignment horizontal="left" vertical="center"/>
    </xf>
    <xf numFmtId="1" fontId="21" fillId="0" borderId="0" xfId="10" applyNumberFormat="1" applyFont="1" applyAlignment="1">
      <alignment horizontal="center" vertical="center"/>
    </xf>
    <xf numFmtId="1" fontId="7" fillId="0" borderId="0" xfId="64" quotePrefix="1" applyNumberFormat="1" applyFont="1" applyFill="1" applyAlignment="1">
      <alignment horizontal="right" vertical="center" readingOrder="2"/>
    </xf>
    <xf numFmtId="1" fontId="4" fillId="0" borderId="0" xfId="64" quotePrefix="1" applyNumberFormat="1" applyFont="1" applyAlignment="1">
      <alignment horizontal="right" vertical="center" readingOrder="2"/>
    </xf>
    <xf numFmtId="1" fontId="10" fillId="0" borderId="0" xfId="64" applyNumberFormat="1" applyFont="1" applyAlignment="1">
      <alignment horizontal="center" vertical="center"/>
    </xf>
    <xf numFmtId="1" fontId="12" fillId="0" borderId="0" xfId="64" applyNumberFormat="1" applyFont="1" applyAlignment="1">
      <alignment horizontal="center" vertical="center"/>
    </xf>
    <xf numFmtId="1" fontId="21" fillId="0" borderId="0" xfId="65" applyNumberFormat="1" applyFont="1" applyAlignment="1">
      <alignment horizontal="center" vertical="center"/>
    </xf>
    <xf numFmtId="1" fontId="7" fillId="0" borderId="0" xfId="65" quotePrefix="1" applyNumberFormat="1" applyFont="1" applyAlignment="1">
      <alignment horizontal="right" vertical="center" readingOrder="2"/>
    </xf>
    <xf numFmtId="1" fontId="10" fillId="0" borderId="0" xfId="65" applyNumberFormat="1" applyFont="1" applyAlignment="1">
      <alignment horizontal="center" vertical="center"/>
    </xf>
    <xf numFmtId="1" fontId="10" fillId="0" borderId="0" xfId="65" applyNumberFormat="1" applyFont="1" applyFill="1" applyAlignment="1">
      <alignment horizontal="center" vertical="center"/>
    </xf>
    <xf numFmtId="1" fontId="10" fillId="0" borderId="0" xfId="65" applyNumberFormat="1" applyFont="1" applyFill="1" applyBorder="1" applyAlignment="1">
      <alignment horizontal="center" vertical="center"/>
    </xf>
    <xf numFmtId="1" fontId="10" fillId="0" borderId="0" xfId="65" quotePrefix="1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wrapText="1"/>
    </xf>
    <xf numFmtId="0" fontId="15" fillId="0" borderId="0" xfId="0" applyFont="1" applyAlignment="1">
      <alignment wrapText="1"/>
    </xf>
    <xf numFmtId="1" fontId="4" fillId="0" borderId="0" xfId="65" applyNumberFormat="1" applyFont="1" applyAlignment="1">
      <alignment horizontal="right" vertical="center" readingOrder="2"/>
    </xf>
    <xf numFmtId="1" fontId="10" fillId="0" borderId="0" xfId="65" applyNumberFormat="1" applyFont="1" applyFill="1" applyAlignment="1">
      <alignment horizontal="center" vertical="center" wrapText="1"/>
    </xf>
    <xf numFmtId="1" fontId="10" fillId="0" borderId="0" xfId="65" quotePrefix="1" applyNumberFormat="1" applyFont="1" applyFill="1" applyAlignment="1">
      <alignment horizontal="center" vertical="center" wrapText="1"/>
    </xf>
    <xf numFmtId="1" fontId="10" fillId="0" borderId="0" xfId="65" quotePrefix="1" applyNumberFormat="1" applyFont="1" applyFill="1" applyAlignment="1">
      <alignment horizontal="center" vertical="center"/>
    </xf>
    <xf numFmtId="169" fontId="4" fillId="0" borderId="0" xfId="66" quotePrefix="1" applyNumberFormat="1" applyFont="1" applyFill="1" applyAlignment="1">
      <alignment horizontal="right" vertical="center" readingOrder="2"/>
    </xf>
    <xf numFmtId="169" fontId="4" fillId="0" borderId="0" xfId="73" quotePrefix="1" applyNumberFormat="1" applyFont="1" applyFill="1" applyAlignment="1">
      <alignment horizontal="center" vertical="center" readingOrder="2"/>
    </xf>
    <xf numFmtId="1" fontId="6" fillId="0" borderId="0" xfId="73" quotePrefix="1" applyNumberFormat="1" applyFont="1" applyFill="1" applyAlignment="1">
      <alignment horizontal="right" vertical="center" readingOrder="2"/>
    </xf>
    <xf numFmtId="0" fontId="9" fillId="0" borderId="0" xfId="68" applyFont="1" applyAlignment="1">
      <alignment horizontal="center" vertical="center" wrapText="1"/>
    </xf>
    <xf numFmtId="1" fontId="7" fillId="0" borderId="0" xfId="73" quotePrefix="1" applyNumberFormat="1" applyFont="1" applyFill="1" applyAlignment="1">
      <alignment horizontal="right" vertical="center" readingOrder="2"/>
    </xf>
    <xf numFmtId="1" fontId="4" fillId="0" borderId="0" xfId="68" applyNumberFormat="1" applyFont="1" applyFill="1" applyAlignment="1">
      <alignment horizontal="right" vertical="center" readingOrder="2"/>
    </xf>
    <xf numFmtId="1" fontId="21" fillId="0" borderId="0" xfId="75" applyNumberFormat="1" applyFont="1" applyFill="1" applyAlignment="1">
      <alignment horizontal="center" vertical="center"/>
    </xf>
    <xf numFmtId="1" fontId="7" fillId="0" borderId="0" xfId="75" quotePrefix="1" applyNumberFormat="1" applyFont="1" applyFill="1" applyAlignment="1">
      <alignment horizontal="right" vertical="center" readingOrder="2"/>
    </xf>
    <xf numFmtId="1" fontId="4" fillId="0" borderId="0" xfId="75" quotePrefix="1" applyNumberFormat="1" applyFont="1" applyFill="1" applyAlignment="1">
      <alignment horizontal="right" vertical="center" readingOrder="2"/>
    </xf>
    <xf numFmtId="1" fontId="10" fillId="0" borderId="0" xfId="75" applyNumberFormat="1" applyFont="1" applyFill="1" applyAlignment="1">
      <alignment horizontal="right" vertical="center" readingOrder="2"/>
    </xf>
    <xf numFmtId="1" fontId="10" fillId="0" borderId="0" xfId="75" applyNumberFormat="1" applyFont="1" applyFill="1" applyAlignment="1">
      <alignment horizontal="center" vertical="center" readingOrder="2"/>
    </xf>
    <xf numFmtId="1" fontId="10" fillId="0" borderId="0" xfId="75" applyNumberFormat="1" applyFont="1" applyFill="1" applyAlignment="1">
      <alignment horizontal="center" vertical="center" wrapText="1"/>
    </xf>
    <xf numFmtId="1" fontId="10" fillId="0" borderId="0" xfId="75" applyNumberFormat="1" applyFont="1" applyFill="1" applyAlignment="1">
      <alignment horizontal="right" vertical="center"/>
    </xf>
    <xf numFmtId="1" fontId="18" fillId="0" borderId="0" xfId="75" applyNumberFormat="1" applyFont="1" applyFill="1" applyAlignment="1">
      <alignment horizontal="right" vertical="center" readingOrder="2"/>
    </xf>
    <xf numFmtId="1" fontId="7" fillId="0" borderId="0" xfId="77" quotePrefix="1" applyNumberFormat="1" applyFont="1" applyFill="1" applyAlignment="1">
      <alignment horizontal="right" vertical="center" readingOrder="2"/>
    </xf>
    <xf numFmtId="1" fontId="4" fillId="0" borderId="0" xfId="77" applyNumberFormat="1" applyFont="1" applyFill="1" applyAlignment="1">
      <alignment horizontal="right" vertical="center" readingOrder="2"/>
    </xf>
    <xf numFmtId="1" fontId="7" fillId="0" borderId="0" xfId="77" applyNumberFormat="1" applyFont="1" applyFill="1" applyAlignment="1">
      <alignment horizontal="center" vertical="center" readingOrder="2"/>
    </xf>
    <xf numFmtId="1" fontId="7" fillId="0" borderId="0" xfId="75" applyNumberFormat="1" applyFont="1" applyFill="1" applyAlignment="1">
      <alignment horizontal="right" vertical="center" readingOrder="2"/>
    </xf>
    <xf numFmtId="1" fontId="7" fillId="0" borderId="0" xfId="77" quotePrefix="1" applyNumberFormat="1" applyFont="1" applyAlignment="1">
      <alignment horizontal="right" vertical="center" readingOrder="2"/>
    </xf>
    <xf numFmtId="0" fontId="15" fillId="0" borderId="0" xfId="10" applyAlignment="1">
      <alignment vertical="center"/>
    </xf>
    <xf numFmtId="1" fontId="4" fillId="0" borderId="0" xfId="77" applyNumberFormat="1" applyFont="1" applyAlignment="1">
      <alignment horizontal="right" vertical="center" readingOrder="2"/>
    </xf>
    <xf numFmtId="1" fontId="10" fillId="0" borderId="0" xfId="77" applyNumberFormat="1" applyFont="1" applyAlignment="1">
      <alignment horizontal="center" vertical="center" readingOrder="2"/>
    </xf>
    <xf numFmtId="1" fontId="10" fillId="0" borderId="0" xfId="77" quotePrefix="1" applyNumberFormat="1" applyFont="1" applyAlignment="1">
      <alignment horizontal="center" vertical="center" readingOrder="2"/>
    </xf>
    <xf numFmtId="1" fontId="10" fillId="0" borderId="0" xfId="77" applyNumberFormat="1" applyFont="1" applyAlignment="1">
      <alignment horizontal="center" vertical="center"/>
    </xf>
    <xf numFmtId="1" fontId="7" fillId="0" borderId="0" xfId="78" quotePrefix="1" applyNumberFormat="1" applyFont="1" applyAlignment="1">
      <alignment horizontal="right" vertical="center" readingOrder="2"/>
    </xf>
    <xf numFmtId="1" fontId="4" fillId="0" borderId="0" xfId="78" quotePrefix="1" applyNumberFormat="1" applyFont="1" applyAlignment="1">
      <alignment horizontal="right" vertical="center" readingOrder="2"/>
    </xf>
    <xf numFmtId="1" fontId="10" fillId="0" borderId="0" xfId="79" applyNumberFormat="1" applyFont="1" applyAlignment="1">
      <alignment horizontal="center" vertical="center"/>
    </xf>
    <xf numFmtId="1" fontId="6" fillId="0" borderId="0" xfId="79" quotePrefix="1" applyNumberFormat="1" applyFont="1" applyAlignment="1">
      <alignment horizontal="right" vertical="center" readingOrder="2"/>
    </xf>
    <xf numFmtId="1" fontId="7" fillId="0" borderId="0" xfId="79" quotePrefix="1" applyNumberFormat="1" applyFont="1" applyAlignment="1">
      <alignment horizontal="right" vertical="center" readingOrder="2"/>
    </xf>
    <xf numFmtId="1" fontId="4" fillId="0" borderId="0" xfId="79" applyNumberFormat="1" applyFont="1" applyAlignment="1">
      <alignment horizontal="right" vertical="center" readingOrder="2"/>
    </xf>
    <xf numFmtId="1" fontId="7" fillId="0" borderId="0" xfId="79" applyNumberFormat="1" applyFont="1" applyAlignment="1">
      <alignment horizontal="center" vertical="center"/>
    </xf>
    <xf numFmtId="1" fontId="10" fillId="0" borderId="0" xfId="79" quotePrefix="1" applyNumberFormat="1" applyFont="1" applyAlignment="1">
      <alignment horizontal="center" vertical="center" readingOrder="2"/>
    </xf>
    <xf numFmtId="1" fontId="4" fillId="2" borderId="0" xfId="79" quotePrefix="1" applyNumberFormat="1" applyFont="1" applyFill="1" applyAlignment="1">
      <alignment horizontal="right" vertical="center" readingOrder="2"/>
    </xf>
    <xf numFmtId="1" fontId="21" fillId="0" borderId="0" xfId="79" applyNumberFormat="1" applyFont="1" applyAlignment="1">
      <alignment horizontal="center" vertical="center"/>
    </xf>
  </cellXfs>
  <cellStyles count="299">
    <cellStyle name="20 % - Accent1 2" xfId="80"/>
    <cellStyle name="20 % - Accent1 2 2" xfId="81"/>
    <cellStyle name="20 % - Accent1 2 3" xfId="82"/>
    <cellStyle name="20 % - Accent1 3" xfId="83"/>
    <cellStyle name="20 % - Accent2 2" xfId="84"/>
    <cellStyle name="20 % - Accent2 2 2" xfId="85"/>
    <cellStyle name="20 % - Accent2 2 3" xfId="86"/>
    <cellStyle name="20 % - Accent2 3" xfId="87"/>
    <cellStyle name="20 % - Accent3 2" xfId="88"/>
    <cellStyle name="20 % - Accent3 2 2" xfId="89"/>
    <cellStyle name="20 % - Accent3 2 3" xfId="90"/>
    <cellStyle name="20 % - Accent3 3" xfId="91"/>
    <cellStyle name="20 % - Accent4 2" xfId="92"/>
    <cellStyle name="20 % - Accent4 2 2" xfId="93"/>
    <cellStyle name="20 % - Accent4 2 3" xfId="94"/>
    <cellStyle name="20 % - Accent4 3" xfId="95"/>
    <cellStyle name="20 % - Accent5 2" xfId="96"/>
    <cellStyle name="20 % - Accent5 2 2" xfId="97"/>
    <cellStyle name="20 % - Accent5 2 3" xfId="98"/>
    <cellStyle name="20 % - Accent5 3" xfId="99"/>
    <cellStyle name="20 % - Accent6 2" xfId="100"/>
    <cellStyle name="20 % - Accent6 2 2" xfId="101"/>
    <cellStyle name="20 % - Accent6 2 3" xfId="102"/>
    <cellStyle name="20 % - Accent6 3" xfId="103"/>
    <cellStyle name="40 % - Accent1 2" xfId="104"/>
    <cellStyle name="40 % - Accent1 2 2" xfId="105"/>
    <cellStyle name="40 % - Accent1 2 3" xfId="106"/>
    <cellStyle name="40 % - Accent1 3" xfId="107"/>
    <cellStyle name="40 % - Accent2 2" xfId="108"/>
    <cellStyle name="40 % - Accent2 2 2" xfId="109"/>
    <cellStyle name="40 % - Accent2 2 3" xfId="110"/>
    <cellStyle name="40 % - Accent2 3" xfId="111"/>
    <cellStyle name="40 % - Accent3 2" xfId="112"/>
    <cellStyle name="40 % - Accent3 2 2" xfId="113"/>
    <cellStyle name="40 % - Accent3 2 3" xfId="114"/>
    <cellStyle name="40 % - Accent3 3" xfId="115"/>
    <cellStyle name="40 % - Accent4 2" xfId="116"/>
    <cellStyle name="40 % - Accent4 2 2" xfId="117"/>
    <cellStyle name="40 % - Accent4 2 3" xfId="118"/>
    <cellStyle name="40 % - Accent4 3" xfId="119"/>
    <cellStyle name="40 % - Accent5 2" xfId="120"/>
    <cellStyle name="40 % - Accent5 2 2" xfId="121"/>
    <cellStyle name="40 % - Accent5 2 3" xfId="122"/>
    <cellStyle name="40 % - Accent5 3" xfId="123"/>
    <cellStyle name="40 % - Accent6 2" xfId="124"/>
    <cellStyle name="40 % - Accent6 2 2" xfId="125"/>
    <cellStyle name="40 % - Accent6 2 3" xfId="126"/>
    <cellStyle name="40 % - Accent6 3" xfId="127"/>
    <cellStyle name="60 % - Accent1 2" xfId="128"/>
    <cellStyle name="60 % - Accent1 2 2" xfId="129"/>
    <cellStyle name="60 % - Accent1 2 3" xfId="130"/>
    <cellStyle name="60 % - Accent1 3" xfId="131"/>
    <cellStyle name="60 % - Accent2 2" xfId="132"/>
    <cellStyle name="60 % - Accent2 2 2" xfId="133"/>
    <cellStyle name="60 % - Accent2 2 3" xfId="134"/>
    <cellStyle name="60 % - Accent2 3" xfId="135"/>
    <cellStyle name="60 % - Accent3 2" xfId="136"/>
    <cellStyle name="60 % - Accent3 2 2" xfId="137"/>
    <cellStyle name="60 % - Accent3 2 3" xfId="138"/>
    <cellStyle name="60 % - Accent3 3" xfId="139"/>
    <cellStyle name="60 % - Accent4 2" xfId="140"/>
    <cellStyle name="60 % - Accent4 2 2" xfId="141"/>
    <cellStyle name="60 % - Accent4 2 3" xfId="142"/>
    <cellStyle name="60 % - Accent4 3" xfId="143"/>
    <cellStyle name="60 % - Accent5 2" xfId="144"/>
    <cellStyle name="60 % - Accent5 2 2" xfId="145"/>
    <cellStyle name="60 % - Accent5 2 3" xfId="146"/>
    <cellStyle name="60 % - Accent5 3" xfId="147"/>
    <cellStyle name="60 % - Accent6 2" xfId="148"/>
    <cellStyle name="60 % - Accent6 2 2" xfId="149"/>
    <cellStyle name="60 % - Accent6 2 3" xfId="150"/>
    <cellStyle name="60 % - Accent6 3" xfId="151"/>
    <cellStyle name="Accent1 2" xfId="152"/>
    <cellStyle name="Accent1 2 2" xfId="153"/>
    <cellStyle name="Accent1 2 3" xfId="154"/>
    <cellStyle name="Accent1 3" xfId="155"/>
    <cellStyle name="Accent2 2" xfId="156"/>
    <cellStyle name="Accent2 2 2" xfId="157"/>
    <cellStyle name="Accent2 2 3" xfId="158"/>
    <cellStyle name="Accent2 3" xfId="159"/>
    <cellStyle name="Accent3 2" xfId="160"/>
    <cellStyle name="Accent3 2 2" xfId="161"/>
    <cellStyle name="Accent3 2 3" xfId="162"/>
    <cellStyle name="Accent3 3" xfId="163"/>
    <cellStyle name="Accent4 2" xfId="164"/>
    <cellStyle name="Accent4 2 2" xfId="165"/>
    <cellStyle name="Accent4 2 3" xfId="166"/>
    <cellStyle name="Accent4 3" xfId="167"/>
    <cellStyle name="Accent5 2" xfId="168"/>
    <cellStyle name="Accent5 2 2" xfId="169"/>
    <cellStyle name="Accent5 2 3" xfId="170"/>
    <cellStyle name="Accent5 3" xfId="171"/>
    <cellStyle name="Accent6 2" xfId="172"/>
    <cellStyle name="Accent6 2 2" xfId="173"/>
    <cellStyle name="Accent6 2 3" xfId="174"/>
    <cellStyle name="Accent6 3" xfId="175"/>
    <cellStyle name="Avertissement 2" xfId="176"/>
    <cellStyle name="Avertissement 2 2" xfId="177"/>
    <cellStyle name="Avertissement 2 3" xfId="178"/>
    <cellStyle name="Avertissement 3" xfId="179"/>
    <cellStyle name="Calcul 2" xfId="180"/>
    <cellStyle name="Calcul 2 2" xfId="181"/>
    <cellStyle name="Calcul 2 3" xfId="182"/>
    <cellStyle name="Calcul 3" xfId="183"/>
    <cellStyle name="Cellule liée 2" xfId="184"/>
    <cellStyle name="Cellule liée 2 2" xfId="185"/>
    <cellStyle name="Cellule liée 2 3" xfId="186"/>
    <cellStyle name="Cellule liée 3" xfId="187"/>
    <cellStyle name="Commentaire 2" xfId="188"/>
    <cellStyle name="Commentaire 2 2" xfId="189"/>
    <cellStyle name="Commentaire 2 3" xfId="190"/>
    <cellStyle name="Commentaire 3" xfId="191"/>
    <cellStyle name="Entrée 2" xfId="192"/>
    <cellStyle name="Entrée 2 2" xfId="193"/>
    <cellStyle name="Entrée 2 3" xfId="194"/>
    <cellStyle name="Entrée 3" xfId="195"/>
    <cellStyle name="Euro" xfId="196"/>
    <cellStyle name="Insatisfaisant 2" xfId="197"/>
    <cellStyle name="Insatisfaisant 2 2" xfId="198"/>
    <cellStyle name="Insatisfaisant 2 3" xfId="199"/>
    <cellStyle name="Insatisfaisant 3" xfId="200"/>
    <cellStyle name="Lien hypertexte" xfId="289" builtinId="8"/>
    <cellStyle name="Milliers" xfId="287" builtinId="3"/>
    <cellStyle name="Milliers 10" xfId="288"/>
    <cellStyle name="Milliers 2" xfId="26"/>
    <cellStyle name="Milliers 3" xfId="201"/>
    <cellStyle name="Milliers 4" xfId="290"/>
    <cellStyle name="Monétaire 2" xfId="76"/>
    <cellStyle name="MS_Arabic" xfId="202"/>
    <cellStyle name="Neutre 2" xfId="203"/>
    <cellStyle name="Neutre 2 2" xfId="204"/>
    <cellStyle name="Neutre 2 3" xfId="205"/>
    <cellStyle name="Neutre 3" xfId="206"/>
    <cellStyle name="Normal" xfId="0" builtinId="0"/>
    <cellStyle name="Normal 10" xfId="207"/>
    <cellStyle name="Normal 11" xfId="208"/>
    <cellStyle name="Normal 12" xfId="209"/>
    <cellStyle name="Normal 13" xfId="210"/>
    <cellStyle name="Normal 14" xfId="211"/>
    <cellStyle name="Normal 15" xfId="212"/>
    <cellStyle name="Normal 15 3" xfId="62"/>
    <cellStyle name="Normal 15 3 2 3 2" xfId="293"/>
    <cellStyle name="Normal 15 3 2 4 2 2" xfId="292"/>
    <cellStyle name="Normal 16" xfId="213"/>
    <cellStyle name="Normal 17" xfId="214"/>
    <cellStyle name="Normal 18" xfId="215"/>
    <cellStyle name="Normal 19" xfId="216"/>
    <cellStyle name="Normal 2" xfId="6"/>
    <cellStyle name="Normal 2 2" xfId="60"/>
    <cellStyle name="Normal 2 2 2" xfId="217"/>
    <cellStyle name="Normal 2 2 3" xfId="218"/>
    <cellStyle name="Normal 2 2 3 2 2" xfId="55"/>
    <cellStyle name="Normal 2 3" xfId="219"/>
    <cellStyle name="Normal 2 4" xfId="220"/>
    <cellStyle name="Normal 2 5" xfId="221"/>
    <cellStyle name="Normal 2 6" xfId="222"/>
    <cellStyle name="Normal 20" xfId="223"/>
    <cellStyle name="Normal 21" xfId="224"/>
    <cellStyle name="Normal 21 2 6 2" xfId="294"/>
    <cellStyle name="Normal 22" xfId="225"/>
    <cellStyle name="Normal 23" xfId="226"/>
    <cellStyle name="Normal 24" xfId="227"/>
    <cellStyle name="Normal 25" xfId="228"/>
    <cellStyle name="Normal 26" xfId="229"/>
    <cellStyle name="Normal 27" xfId="230"/>
    <cellStyle name="Normal 3" xfId="10"/>
    <cellStyle name="Normal 3 2" xfId="61"/>
    <cellStyle name="Normal 3 2 2" xfId="52"/>
    <cellStyle name="Normal 3 2 2 2" xfId="69"/>
    <cellStyle name="Normal 3 3" xfId="67"/>
    <cellStyle name="Normal 3 4" xfId="231"/>
    <cellStyle name="Normal 4" xfId="68"/>
    <cellStyle name="Normal 4 2" xfId="232"/>
    <cellStyle name="Normal 4 3" xfId="233"/>
    <cellStyle name="Normal 5" xfId="234"/>
    <cellStyle name="Normal 6" xfId="235"/>
    <cellStyle name="Normal 6 2" xfId="236"/>
    <cellStyle name="Normal 6 3" xfId="237"/>
    <cellStyle name="Normal 7" xfId="238"/>
    <cellStyle name="Normal 7 2" xfId="239"/>
    <cellStyle name="Normal 8" xfId="240"/>
    <cellStyle name="Normal 9" xfId="241"/>
    <cellStyle name="Normal 9 2" xfId="242"/>
    <cellStyle name="Normal_38-39(2)" xfId="49"/>
    <cellStyle name="Normal_E12" xfId="1"/>
    <cellStyle name="Normal_E12 2" xfId="298"/>
    <cellStyle name="Normal_E13" xfId="3"/>
    <cellStyle name="Normal_E13 2" xfId="18"/>
    <cellStyle name="Normal_E14" xfId="8"/>
    <cellStyle name="Normal_E15" xfId="11"/>
    <cellStyle name="Normal_E15 2" xfId="296"/>
    <cellStyle name="Normal_E16" xfId="2"/>
    <cellStyle name="Normal_E16 2" xfId="9"/>
    <cellStyle name="Normal_E16 2 2" xfId="295"/>
    <cellStyle name="Normal_E17" xfId="25"/>
    <cellStyle name="Normal_E17 2" xfId="29"/>
    <cellStyle name="Normal_E18" xfId="16"/>
    <cellStyle name="Normal_E18 2" xfId="4"/>
    <cellStyle name="Normal_E18 2 2" xfId="19"/>
    <cellStyle name="Normal_E18 2 3" xfId="71"/>
    <cellStyle name="Normal_E19" xfId="23"/>
    <cellStyle name="Normal_E20" xfId="24"/>
    <cellStyle name="Normal_E21 2" xfId="14"/>
    <cellStyle name="Normal_E22" xfId="13"/>
    <cellStyle name="Normal_E22 2" xfId="15"/>
    <cellStyle name="Normal_E22 3" xfId="54"/>
    <cellStyle name="Normal_E22 7" xfId="30"/>
    <cellStyle name="Normal_E23 2" xfId="17"/>
    <cellStyle name="Normal_E24" xfId="20"/>
    <cellStyle name="Normal_E25" xfId="31"/>
    <cellStyle name="Normal_E26" xfId="27"/>
    <cellStyle name="Normal_E27" xfId="28"/>
    <cellStyle name="Normal_E28" xfId="32"/>
    <cellStyle name="Normal_E29" xfId="34"/>
    <cellStyle name="Normal_E30" xfId="37"/>
    <cellStyle name="Normal_E31" xfId="33"/>
    <cellStyle name="Normal_E32" xfId="35"/>
    <cellStyle name="Normal_E34" xfId="38"/>
    <cellStyle name="Normal_E35" xfId="39"/>
    <cellStyle name="Normal_E36" xfId="40"/>
    <cellStyle name="Normal_E37" xfId="42"/>
    <cellStyle name="Normal_E39" xfId="45"/>
    <cellStyle name="Normal_E40" xfId="50"/>
    <cellStyle name="Normal_E41" xfId="47"/>
    <cellStyle name="Normal_E42" xfId="48"/>
    <cellStyle name="Normal_E44" xfId="41"/>
    <cellStyle name="Normal_E45" xfId="36"/>
    <cellStyle name="Normal_E46" xfId="43"/>
    <cellStyle name="Normal_E47" xfId="46"/>
    <cellStyle name="Normal_E48" xfId="53"/>
    <cellStyle name="Normal_E50" xfId="56"/>
    <cellStyle name="Normal_E52" xfId="59"/>
    <cellStyle name="Normal_E53" xfId="58"/>
    <cellStyle name="Normal_E54" xfId="22"/>
    <cellStyle name="Normal_E55" xfId="57"/>
    <cellStyle name="Normal_E56-57" xfId="63"/>
    <cellStyle name="Normal_E58" xfId="64"/>
    <cellStyle name="Normal_E59" xfId="65"/>
    <cellStyle name="Normal_E60 2" xfId="12"/>
    <cellStyle name="Normal_E61" xfId="66"/>
    <cellStyle name="Normal_E62" xfId="70"/>
    <cellStyle name="Normal_E63" xfId="72"/>
    <cellStyle name="Normal_E65" xfId="73"/>
    <cellStyle name="Normal_E66" xfId="74"/>
    <cellStyle name="Normal_E66 2" xfId="75"/>
    <cellStyle name="Normal_E66 2 2" xfId="291"/>
    <cellStyle name="Normal_E66 2 3" xfId="297"/>
    <cellStyle name="Normal_E67-68" xfId="77"/>
    <cellStyle name="Normal_E69" xfId="78"/>
    <cellStyle name="Normal_E70-71" xfId="79"/>
    <cellStyle name="Normal_ETABstat_SECOND" xfId="44"/>
    <cellStyle name="Normal_Feuil1 3" xfId="5"/>
    <cellStyle name="Pourcentage" xfId="286" builtinId="5"/>
    <cellStyle name="Pourcentage 2" xfId="51"/>
    <cellStyle name="Satisfaisant 2" xfId="243"/>
    <cellStyle name="Satisfaisant 2 2" xfId="244"/>
    <cellStyle name="Satisfaisant 2 3" xfId="245"/>
    <cellStyle name="Satisfaisant 3" xfId="246"/>
    <cellStyle name="Sortie 2" xfId="247"/>
    <cellStyle name="Sortie 2 2" xfId="248"/>
    <cellStyle name="Sortie 2 3" xfId="249"/>
    <cellStyle name="Sortie 3" xfId="250"/>
    <cellStyle name="Texte explicatif 2" xfId="251"/>
    <cellStyle name="Texte explicatif 2 2" xfId="252"/>
    <cellStyle name="Texte explicatif 2 3" xfId="253"/>
    <cellStyle name="Texte explicatif 3" xfId="254"/>
    <cellStyle name="Titre 2" xfId="255"/>
    <cellStyle name="Titre 2 2" xfId="261"/>
    <cellStyle name="Titre 2 3" xfId="264"/>
    <cellStyle name="Titre 3" xfId="256"/>
    <cellStyle name="Titre 1 2" xfId="257"/>
    <cellStyle name="Titre 1 2 2" xfId="258"/>
    <cellStyle name="Titre 1 2 3" xfId="259"/>
    <cellStyle name="Titre 1 3" xfId="260"/>
    <cellStyle name="Titre 2 2 2" xfId="262"/>
    <cellStyle name="Titre 2 2 3" xfId="263"/>
    <cellStyle name="Titre 3 2" xfId="265"/>
    <cellStyle name="Titre 3 2 2" xfId="266"/>
    <cellStyle name="Titre 3 2 3" xfId="267"/>
    <cellStyle name="Titre 3 3" xfId="268"/>
    <cellStyle name="Titre 4 2" xfId="269"/>
    <cellStyle name="Titre 4 2 2" xfId="270"/>
    <cellStyle name="Titre 4 2 3" xfId="271"/>
    <cellStyle name="Titre 4 3" xfId="272"/>
    <cellStyle name="Total 2" xfId="273"/>
    <cellStyle name="Total 2 2" xfId="274"/>
    <cellStyle name="Total 2 3" xfId="275"/>
    <cellStyle name="Total 3" xfId="276"/>
    <cellStyle name="Vérification 2" xfId="277"/>
    <cellStyle name="Vérification 2 2" xfId="278"/>
    <cellStyle name="Vérification 2 3" xfId="279"/>
    <cellStyle name="Vérification 3" xfId="280"/>
    <cellStyle name="عادي_agros99" xfId="281"/>
    <cellStyle name="عادي_Etablis" xfId="21"/>
    <cellStyle name="عادي_pop-2002 2" xfId="7"/>
    <cellStyle name="عملة [0]_Book1" xfId="282"/>
    <cellStyle name="عملة_Book1" xfId="283"/>
    <cellStyle name="فاصلة [0]_Book1" xfId="284"/>
    <cellStyle name="فاصلة_Book1" xfId="285"/>
  </cellStyles>
  <dxfs count="5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externalLink" Target="externalLinks/externalLink2.xml"/><Relationship Id="rId68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externalLink" Target="externalLinks/externalLink3.xml"/><Relationship Id="rId69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theme" Target="theme/theme1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externalLink" Target="externalLinks/externalLink1.xml"/><Relationship Id="rId7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kehel.HCP/Downloads/PERSONNEL%202011/MEDECINS%202011/RECAPS%20DES%20MEDECINS%2020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KSIBER2010\KSIBER2009\LABORATOIRES\SEIS2009\LABORATOIRE2008\fichHosp2006lab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kehel.HCP/Downloads/Users/lkehel/Desktop/Ann%20stat%202023/Chapitres%20contr&#244;l&#233;s_AS%202023/KSIBER2010/KSIBER2009/LABORATOIRES/SEIS2009/LABORATOIRE2008/fichHosp2006lab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kehel.HCP/Downloads/KSIBER2010/KSIBER2009/LABORATOIRES/SEIS2009/LABORATOIRE2008/fichHosp2006labo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fpgovma-my.sharepoint.com/Users/Dell/Downloads/Formateurs%202022-202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CAP SPEC"/>
      <sheetName val="REC HOSP"/>
      <sheetName val="REC PAR HOPITAL"/>
      <sheetName val="REC SPROV"/>
      <sheetName val="REC SSB URB"/>
      <sheetName val="REC SSB RUR"/>
      <sheetName val="REC URB+REC RUR"/>
      <sheetName val="MED SSB GS MIL"/>
      <sheetName val="MED PAR RESEAU FOR "/>
      <sheetName val="MED RESchu inclu pr"/>
      <sheetName val="touria recap"/>
      <sheetName val="MED RES VAL"/>
      <sheetName val="EFFECTIFS GLOBAUX"/>
      <sheetName val="MED G S"/>
      <sheetName val="RECAP SSB VAL"/>
      <sheetName val="RECAP SP VAL"/>
      <sheetName val="sp hosp val"/>
      <sheetName val="REC PAR HOPITAL VAL"/>
      <sheetName val="MED PAR RESEAU pou veri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itsexistants (2)"/>
      <sheetName val="litsexistants"/>
      <sheetName val="litsfonctionnels"/>
      <sheetName val="statuthop"/>
      <sheetName val="Déssertehosp"/>
      <sheetName val="évoluslitshop9403"/>
      <sheetName val="HOP-BLOC-RX-DIALYSE"/>
      <sheetName val="hopmisenSce97-05"/>
      <sheetName val="hopencours-projet-PDSS00-04"/>
      <sheetName val="ES-AVEC-LI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litsexistants (2)"/>
      <sheetName val="litsexistants"/>
      <sheetName val="litsfonctionnels"/>
      <sheetName val="statuthop"/>
      <sheetName val="Déssertehosp"/>
      <sheetName val="évoluslitshop9403"/>
      <sheetName val="HOP-BLOC-RX-DIALYSE"/>
      <sheetName val="hopmisenSce97-05"/>
      <sheetName val="hopencours-projet-PDSS00-04"/>
      <sheetName val="ES-AVEC-LI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litsexistants (2)"/>
      <sheetName val="litsexistants"/>
      <sheetName val="litsfonctionnels"/>
      <sheetName val="statuthop"/>
      <sheetName val="Déssertehosp"/>
      <sheetName val="évoluslitshop9403"/>
      <sheetName val="HOP-BLOC-RX-DIALYSE"/>
      <sheetName val="hopmisenSce97-05"/>
      <sheetName val="hopencours-projet-PDSS00-04"/>
      <sheetName val="ES-AVEC-LI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NB_etab_Dep 22-23"/>
      <sheetName val="Feuil1"/>
      <sheetName val="Feuil2"/>
      <sheetName val="Feuil3"/>
      <sheetName val="Formateur Public"/>
      <sheetName val="Formateur Privé"/>
    </sheetNames>
    <sheetDataSet>
      <sheetData sheetId="0"/>
      <sheetData sheetId="1"/>
      <sheetData sheetId="2"/>
      <sheetData sheetId="3"/>
      <sheetData sheetId="4">
        <row r="14">
          <cell r="C14">
            <v>1961</v>
          </cell>
          <cell r="E14">
            <v>1730</v>
          </cell>
        </row>
      </sheetData>
      <sheetData sheetId="5">
        <row r="15">
          <cell r="C15">
            <v>1447</v>
          </cell>
          <cell r="E15">
            <v>1258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8:G26"/>
  <sheetViews>
    <sheetView showGridLines="0" view="pageLayout" zoomScale="70" zoomScalePageLayoutView="70" workbookViewId="0">
      <selection activeCell="F15" sqref="F15"/>
    </sheetView>
  </sheetViews>
  <sheetFormatPr baseColWidth="10" defaultRowHeight="15"/>
  <sheetData>
    <row r="8" spans="1:7" ht="23.25">
      <c r="A8" s="2489" t="s">
        <v>1424</v>
      </c>
      <c r="B8" s="2489"/>
      <c r="C8" s="2489"/>
      <c r="D8" s="2489"/>
      <c r="E8" s="2489"/>
      <c r="F8" s="2489"/>
      <c r="G8" s="2489"/>
    </row>
    <row r="10" spans="1:7" ht="23.25">
      <c r="A10" s="2489" t="s">
        <v>1426</v>
      </c>
      <c r="B10" s="2489"/>
      <c r="C10" s="2489"/>
      <c r="D10" s="2489"/>
      <c r="E10" s="2489"/>
      <c r="F10" s="2489"/>
      <c r="G10" s="2489"/>
    </row>
    <row r="24" spans="1:7" ht="31.5">
      <c r="A24" s="2490" t="s">
        <v>1425</v>
      </c>
      <c r="B24" s="2490"/>
      <c r="C24" s="2490"/>
      <c r="D24" s="2490"/>
      <c r="E24" s="2490"/>
      <c r="F24" s="2490"/>
      <c r="G24" s="2490"/>
    </row>
    <row r="26" spans="1:7" ht="31.5">
      <c r="A26" s="2490" t="s">
        <v>1427</v>
      </c>
      <c r="B26" s="2490"/>
      <c r="C26" s="2490"/>
      <c r="D26" s="2490"/>
      <c r="E26" s="2490"/>
      <c r="F26" s="2490"/>
      <c r="G26" s="2490"/>
    </row>
  </sheetData>
  <mergeCells count="4">
    <mergeCell ref="A8:G8"/>
    <mergeCell ref="A24:G24"/>
    <mergeCell ref="A10:G10"/>
    <mergeCell ref="A26:G26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A1:G58"/>
  <sheetViews>
    <sheetView showGridLines="0" view="pageBreakPreview" zoomScale="98" zoomScaleSheetLayoutView="98" zoomScalePageLayoutView="70" workbookViewId="0">
      <selection activeCell="J13" sqref="J13"/>
    </sheetView>
  </sheetViews>
  <sheetFormatPr baseColWidth="10" defaultColWidth="11.42578125" defaultRowHeight="12.75"/>
  <cols>
    <col min="1" max="1" width="30.28515625" style="121" customWidth="1"/>
    <col min="2" max="5" width="14.140625" style="152" customWidth="1"/>
    <col min="6" max="6" width="26.85546875" style="121" customWidth="1"/>
    <col min="7" max="16384" width="11.42578125" style="121"/>
  </cols>
  <sheetData>
    <row r="1" spans="1:7" ht="24.75" customHeight="1">
      <c r="A1" s="118" t="s">
        <v>218</v>
      </c>
      <c r="F1" s="157" t="s">
        <v>219</v>
      </c>
    </row>
    <row r="2" spans="1:7" ht="18.95" customHeight="1">
      <c r="F2" s="309"/>
    </row>
    <row r="3" spans="1:7" ht="18.95" customHeight="1">
      <c r="A3" s="165" t="s">
        <v>1958</v>
      </c>
      <c r="B3" s="285"/>
      <c r="C3" s="310"/>
      <c r="D3" s="310"/>
      <c r="E3" s="2508" t="s">
        <v>1959</v>
      </c>
      <c r="F3" s="2508"/>
    </row>
    <row r="4" spans="1:7" ht="18.95" customHeight="1">
      <c r="A4" s="1586" t="s">
        <v>1816</v>
      </c>
      <c r="B4" s="1587"/>
      <c r="C4" s="310"/>
      <c r="D4" s="310"/>
      <c r="E4" s="310"/>
      <c r="F4" s="1588" t="s">
        <v>1817</v>
      </c>
    </row>
    <row r="5" spans="1:7" ht="18.95" customHeight="1">
      <c r="F5" s="309"/>
    </row>
    <row r="6" spans="1:7" ht="18.95" customHeight="1">
      <c r="F6" s="309"/>
    </row>
    <row r="7" spans="1:7" ht="16.5" customHeight="1">
      <c r="A7" s="311"/>
      <c r="B7" s="2247" t="str">
        <f>LEFT(C7,4)+1&amp;"-"&amp;RIGHT(C7,4)+1</f>
        <v>2025-2024</v>
      </c>
      <c r="C7" s="2247" t="str">
        <f>LEFT(D7,4)+1&amp;"-"&amp;RIGHT(D7,4)+1</f>
        <v>2024-2023</v>
      </c>
      <c r="D7" s="2248" t="str">
        <f>LEFT(E7,4)+1&amp;"-"&amp;RIGHT(E7,4)+1</f>
        <v>2023-2022</v>
      </c>
      <c r="E7" s="2248" t="s">
        <v>2310</v>
      </c>
      <c r="F7" s="313"/>
    </row>
    <row r="8" spans="1:7" ht="10.5" customHeight="1">
      <c r="C8" s="312"/>
      <c r="G8" s="314"/>
    </row>
    <row r="9" spans="1:7" ht="21.95" customHeight="1">
      <c r="A9" s="727" t="s">
        <v>280</v>
      </c>
      <c r="B9" s="2249"/>
      <c r="C9" s="2248"/>
      <c r="D9" s="2249"/>
      <c r="E9" s="2249"/>
      <c r="F9" s="271" t="s">
        <v>281</v>
      </c>
    </row>
    <row r="10" spans="1:7" ht="21.95" customHeight="1">
      <c r="A10" s="1618" t="s">
        <v>282</v>
      </c>
      <c r="B10" s="1621">
        <v>453146</v>
      </c>
      <c r="C10" s="1621">
        <v>464354</v>
      </c>
      <c r="D10" s="1612">
        <v>480095</v>
      </c>
      <c r="E10" s="1612">
        <v>498950</v>
      </c>
      <c r="F10" s="1615" t="s">
        <v>283</v>
      </c>
      <c r="G10" s="143"/>
    </row>
    <row r="11" spans="1:7" ht="21.95" customHeight="1">
      <c r="A11" s="1619" t="s">
        <v>284</v>
      </c>
      <c r="B11" s="1621">
        <v>515317</v>
      </c>
      <c r="C11" s="1621">
        <v>541979</v>
      </c>
      <c r="D11" s="1612">
        <v>572455</v>
      </c>
      <c r="E11" s="1612">
        <v>590465</v>
      </c>
      <c r="F11" s="1616" t="s">
        <v>285</v>
      </c>
      <c r="G11" s="143"/>
    </row>
    <row r="12" spans="1:7" ht="21.95" customHeight="1">
      <c r="A12" s="1619" t="s">
        <v>286</v>
      </c>
      <c r="B12" s="1621">
        <v>542482</v>
      </c>
      <c r="C12" s="1621">
        <v>575275</v>
      </c>
      <c r="D12" s="1612">
        <v>591094</v>
      </c>
      <c r="E12" s="1612">
        <v>589658</v>
      </c>
      <c r="F12" s="1616" t="s">
        <v>287</v>
      </c>
      <c r="G12" s="143"/>
    </row>
    <row r="13" spans="1:7" ht="21.95" customHeight="1">
      <c r="A13" s="1619" t="s">
        <v>288</v>
      </c>
      <c r="B13" s="1621">
        <v>575683</v>
      </c>
      <c r="C13" s="1621">
        <v>593098</v>
      </c>
      <c r="D13" s="1612">
        <v>591872</v>
      </c>
      <c r="E13" s="1612">
        <v>590578</v>
      </c>
      <c r="F13" s="1616" t="s">
        <v>289</v>
      </c>
      <c r="G13" s="143"/>
    </row>
    <row r="14" spans="1:7" ht="21.95" customHeight="1">
      <c r="A14" s="1619" t="s">
        <v>290</v>
      </c>
      <c r="B14" s="1621">
        <v>592300</v>
      </c>
      <c r="C14" s="1621">
        <v>594063</v>
      </c>
      <c r="D14" s="1612">
        <v>592172</v>
      </c>
      <c r="E14" s="1612">
        <v>587249</v>
      </c>
      <c r="F14" s="1616" t="s">
        <v>291</v>
      </c>
      <c r="G14" s="143"/>
    </row>
    <row r="15" spans="1:7" ht="21.95" customHeight="1">
      <c r="A15" s="1619" t="s">
        <v>292</v>
      </c>
      <c r="B15" s="1621">
        <v>592218</v>
      </c>
      <c r="C15" s="1621">
        <v>592654</v>
      </c>
      <c r="D15" s="1612">
        <v>587960</v>
      </c>
      <c r="E15" s="1612">
        <v>583390</v>
      </c>
      <c r="F15" s="1615" t="s">
        <v>293</v>
      </c>
      <c r="G15" s="143"/>
    </row>
    <row r="16" spans="1:7" ht="21.95" customHeight="1">
      <c r="A16" s="1619" t="s">
        <v>294</v>
      </c>
      <c r="B16" s="1621">
        <v>239156</v>
      </c>
      <c r="C16" s="1621">
        <v>247641</v>
      </c>
      <c r="D16" s="1612">
        <v>267240</v>
      </c>
      <c r="E16" s="1612">
        <v>264696</v>
      </c>
      <c r="F16" s="1615" t="s">
        <v>295</v>
      </c>
      <c r="G16" s="143"/>
    </row>
    <row r="17" spans="1:7" ht="21.95" customHeight="1">
      <c r="A17" s="1619" t="s">
        <v>296</v>
      </c>
      <c r="B17" s="1621">
        <v>84225</v>
      </c>
      <c r="C17" s="1621">
        <v>95801</v>
      </c>
      <c r="D17" s="1612">
        <v>102790</v>
      </c>
      <c r="E17" s="1612">
        <v>102597</v>
      </c>
      <c r="F17" s="1615" t="s">
        <v>297</v>
      </c>
      <c r="G17" s="143"/>
    </row>
    <row r="18" spans="1:7" ht="21.95" customHeight="1">
      <c r="A18" s="1619" t="s">
        <v>298</v>
      </c>
      <c r="B18" s="1621">
        <v>32891</v>
      </c>
      <c r="C18" s="1621">
        <v>39458</v>
      </c>
      <c r="D18" s="1612">
        <v>41335</v>
      </c>
      <c r="E18" s="1612">
        <v>43263</v>
      </c>
      <c r="F18" s="1615" t="s">
        <v>299</v>
      </c>
      <c r="G18" s="143"/>
    </row>
    <row r="19" spans="1:7" ht="21.95" customHeight="1">
      <c r="A19" s="1619" t="s">
        <v>300</v>
      </c>
      <c r="B19" s="1621">
        <v>16080</v>
      </c>
      <c r="C19" s="1621">
        <v>20898</v>
      </c>
      <c r="D19" s="1612">
        <v>22120</v>
      </c>
      <c r="E19" s="1612">
        <v>23752</v>
      </c>
      <c r="F19" s="1615" t="s">
        <v>301</v>
      </c>
      <c r="G19" s="143"/>
    </row>
    <row r="20" spans="1:7" ht="21.95" customHeight="1">
      <c r="A20" s="1620" t="s">
        <v>10</v>
      </c>
      <c r="B20" s="1613">
        <f>SUM(B10:B19)</f>
        <v>3643498</v>
      </c>
      <c r="C20" s="1613">
        <f>SUM(C10:C19)</f>
        <v>3765221</v>
      </c>
      <c r="D20" s="1613">
        <f>SUM(D10:D19)</f>
        <v>3849133</v>
      </c>
      <c r="E20" s="1614">
        <f>SUM(E10:E19)</f>
        <v>3874598</v>
      </c>
      <c r="F20" s="1617" t="s">
        <v>11</v>
      </c>
      <c r="G20" s="143"/>
    </row>
    <row r="21" spans="1:7" ht="21.95" customHeight="1">
      <c r="A21" s="149"/>
      <c r="C21" s="273"/>
      <c r="D21" s="316"/>
      <c r="E21" s="316"/>
      <c r="F21" s="317"/>
      <c r="G21" s="143"/>
    </row>
    <row r="22" spans="1:7" ht="21.95" customHeight="1">
      <c r="A22" s="149"/>
      <c r="C22" s="273"/>
      <c r="D22" s="298"/>
      <c r="E22" s="298"/>
      <c r="F22" s="318"/>
      <c r="G22" s="299"/>
    </row>
    <row r="23" spans="1:7" ht="21.95" customHeight="1">
      <c r="C23" s="273"/>
      <c r="D23" s="319"/>
      <c r="E23" s="319"/>
      <c r="F23" s="318"/>
    </row>
    <row r="24" spans="1:7" ht="21.95" customHeight="1">
      <c r="A24" s="727" t="s">
        <v>6</v>
      </c>
      <c r="B24" s="2249"/>
      <c r="C24" s="2250"/>
      <c r="D24" s="2249"/>
      <c r="E24" s="2249"/>
      <c r="F24" s="271" t="s">
        <v>7</v>
      </c>
    </row>
    <row r="25" spans="1:7" ht="21.95" customHeight="1">
      <c r="A25" s="1618" t="s">
        <v>282</v>
      </c>
      <c r="B25" s="1621">
        <v>222145</v>
      </c>
      <c r="C25" s="1621">
        <v>230434</v>
      </c>
      <c r="D25" s="1621">
        <v>237996</v>
      </c>
      <c r="E25" s="1621">
        <v>246425</v>
      </c>
      <c r="F25" s="1615" t="s">
        <v>283</v>
      </c>
    </row>
    <row r="26" spans="1:7" ht="21.95" customHeight="1">
      <c r="A26" s="1619" t="s">
        <v>284</v>
      </c>
      <c r="B26" s="1621">
        <v>254410</v>
      </c>
      <c r="C26" s="1621">
        <v>267443</v>
      </c>
      <c r="D26" s="1621">
        <v>281971</v>
      </c>
      <c r="E26" s="1621">
        <v>289757</v>
      </c>
      <c r="F26" s="1616" t="s">
        <v>285</v>
      </c>
    </row>
    <row r="27" spans="1:7" ht="21.95" customHeight="1">
      <c r="A27" s="1619" t="s">
        <v>286</v>
      </c>
      <c r="B27" s="1621">
        <v>267500</v>
      </c>
      <c r="C27" s="1621">
        <v>283082</v>
      </c>
      <c r="D27" s="1621">
        <v>290012</v>
      </c>
      <c r="E27" s="1621">
        <v>289504</v>
      </c>
      <c r="F27" s="1616" t="s">
        <v>287</v>
      </c>
    </row>
    <row r="28" spans="1:7" ht="21.95" customHeight="1">
      <c r="A28" s="1619" t="s">
        <v>288</v>
      </c>
      <c r="B28" s="1621">
        <v>283057</v>
      </c>
      <c r="C28" s="1621">
        <v>291024</v>
      </c>
      <c r="D28" s="1621">
        <v>290534</v>
      </c>
      <c r="E28" s="1621">
        <v>289391</v>
      </c>
      <c r="F28" s="1616" t="s">
        <v>289</v>
      </c>
    </row>
    <row r="29" spans="1:7" ht="21.95" customHeight="1">
      <c r="A29" s="1619" t="s">
        <v>290</v>
      </c>
      <c r="B29" s="1621">
        <v>290773</v>
      </c>
      <c r="C29" s="1621">
        <v>291417</v>
      </c>
      <c r="D29" s="1621">
        <v>290158</v>
      </c>
      <c r="E29" s="1621">
        <v>288696</v>
      </c>
      <c r="F29" s="1616" t="s">
        <v>291</v>
      </c>
    </row>
    <row r="30" spans="1:7" ht="21.95" customHeight="1">
      <c r="A30" s="1619" t="s">
        <v>292</v>
      </c>
      <c r="B30" s="1621">
        <v>290721</v>
      </c>
      <c r="C30" s="1621">
        <v>290428</v>
      </c>
      <c r="D30" s="1621">
        <v>288979</v>
      </c>
      <c r="E30" s="1621">
        <v>284649</v>
      </c>
      <c r="F30" s="1615" t="s">
        <v>293</v>
      </c>
    </row>
    <row r="31" spans="1:7" ht="21.95" customHeight="1">
      <c r="A31" s="1619" t="s">
        <v>294</v>
      </c>
      <c r="B31" s="1621">
        <v>101553</v>
      </c>
      <c r="C31" s="1621">
        <v>106054</v>
      </c>
      <c r="D31" s="1621">
        <v>114774</v>
      </c>
      <c r="E31" s="1621">
        <v>114353</v>
      </c>
      <c r="F31" s="1615" t="s">
        <v>295</v>
      </c>
    </row>
    <row r="32" spans="1:7" ht="21.95" customHeight="1">
      <c r="A32" s="1619" t="s">
        <v>296</v>
      </c>
      <c r="B32" s="1621">
        <v>29017</v>
      </c>
      <c r="C32" s="1621">
        <v>33065</v>
      </c>
      <c r="D32" s="1621">
        <v>36133</v>
      </c>
      <c r="E32" s="1621">
        <v>36533</v>
      </c>
      <c r="F32" s="1615" t="s">
        <v>297</v>
      </c>
    </row>
    <row r="33" spans="1:6" ht="21.95" customHeight="1">
      <c r="A33" s="1619" t="s">
        <v>298</v>
      </c>
      <c r="B33" s="1621">
        <v>9751</v>
      </c>
      <c r="C33" s="1621">
        <v>11990</v>
      </c>
      <c r="D33" s="1621">
        <v>12457</v>
      </c>
      <c r="E33" s="1621">
        <v>13342</v>
      </c>
      <c r="F33" s="1615" t="s">
        <v>299</v>
      </c>
    </row>
    <row r="34" spans="1:6" ht="21.95" customHeight="1">
      <c r="A34" s="1619" t="s">
        <v>300</v>
      </c>
      <c r="B34" s="1621">
        <v>4812</v>
      </c>
      <c r="C34" s="1621">
        <v>6145</v>
      </c>
      <c r="D34" s="1621">
        <v>6241</v>
      </c>
      <c r="E34" s="1621">
        <v>6711</v>
      </c>
      <c r="F34" s="1615" t="s">
        <v>301</v>
      </c>
    </row>
    <row r="35" spans="1:6" ht="21.95" customHeight="1">
      <c r="A35" s="1620" t="s">
        <v>10</v>
      </c>
      <c r="B35" s="1622">
        <f>SUM(B25:B34)</f>
        <v>1753739</v>
      </c>
      <c r="C35" s="1622">
        <f>SUM(C25:C34)</f>
        <v>1811082</v>
      </c>
      <c r="D35" s="1622">
        <f>SUM(D25:D34)</f>
        <v>1849255</v>
      </c>
      <c r="E35" s="1622">
        <f>SUM(E25:E34)</f>
        <v>1859361</v>
      </c>
      <c r="F35" s="1617" t="s">
        <v>11</v>
      </c>
    </row>
    <row r="36" spans="1:6" ht="12.95" customHeight="1">
      <c r="A36" s="318"/>
      <c r="B36" s="2030"/>
      <c r="C36" s="316"/>
      <c r="D36" s="2249"/>
      <c r="E36" s="2249"/>
      <c r="F36" s="667"/>
    </row>
    <row r="37" spans="1:6" ht="12.95" customHeight="1">
      <c r="B37" s="121"/>
      <c r="C37" s="121"/>
      <c r="D37" s="121"/>
      <c r="E37" s="121"/>
      <c r="F37" s="137"/>
    </row>
    <row r="38" spans="1:6" ht="12.95" customHeight="1">
      <c r="B38" s="121"/>
      <c r="C38" s="121"/>
      <c r="D38" s="121"/>
      <c r="E38" s="121"/>
      <c r="F38" s="137"/>
    </row>
    <row r="39" spans="1:6" ht="12.95" customHeight="1">
      <c r="A39" s="323"/>
      <c r="B39" s="324"/>
      <c r="C39" s="325"/>
      <c r="D39" s="325"/>
      <c r="E39" s="325"/>
      <c r="F39" s="137"/>
    </row>
    <row r="40" spans="1:6" ht="12.95" customHeight="1">
      <c r="A40" s="323"/>
      <c r="B40" s="324"/>
      <c r="C40" s="325"/>
      <c r="D40" s="325"/>
      <c r="E40" s="325"/>
      <c r="F40" s="137"/>
    </row>
    <row r="41" spans="1:6" ht="12.95" customHeight="1">
      <c r="A41" s="326"/>
      <c r="B41" s="324"/>
      <c r="C41" s="325"/>
      <c r="D41" s="325"/>
      <c r="E41" s="325"/>
      <c r="F41" s="137"/>
    </row>
    <row r="42" spans="1:6" ht="12.95" customHeight="1">
      <c r="A42" s="323"/>
      <c r="B42" s="324"/>
      <c r="C42" s="325"/>
      <c r="D42" s="325"/>
      <c r="E42" s="325"/>
      <c r="F42" s="309"/>
    </row>
    <row r="43" spans="1:6" ht="12.95" customHeight="1">
      <c r="A43" s="326"/>
      <c r="B43" s="324"/>
      <c r="C43" s="325"/>
      <c r="D43" s="325"/>
      <c r="E43" s="325"/>
      <c r="F43" s="137"/>
    </row>
    <row r="44" spans="1:6" ht="12.95" customHeight="1">
      <c r="A44" s="323"/>
      <c r="B44" s="324"/>
      <c r="C44" s="325"/>
      <c r="D44" s="325"/>
      <c r="E44" s="325"/>
      <c r="F44" s="309"/>
    </row>
    <row r="45" spans="1:6" ht="12.95" customHeight="1">
      <c r="A45" s="323"/>
      <c r="B45" s="324"/>
      <c r="C45" s="325"/>
      <c r="D45" s="325"/>
      <c r="E45" s="325"/>
      <c r="F45" s="309"/>
    </row>
    <row r="46" spans="1:6" ht="12.95" customHeight="1">
      <c r="A46" s="326"/>
      <c r="B46" s="324"/>
      <c r="C46" s="325"/>
      <c r="D46" s="325"/>
      <c r="E46" s="325"/>
      <c r="F46" s="309"/>
    </row>
    <row r="47" spans="1:6" ht="12.95" customHeight="1">
      <c r="A47" s="326"/>
      <c r="B47" s="324"/>
      <c r="C47" s="325"/>
      <c r="D47" s="325"/>
      <c r="E47" s="325"/>
      <c r="F47" s="309"/>
    </row>
    <row r="48" spans="1:6" ht="12.95" customHeight="1">
      <c r="B48" s="121"/>
      <c r="C48" s="121"/>
      <c r="D48" s="121"/>
      <c r="E48" s="121"/>
      <c r="F48" s="309"/>
    </row>
    <row r="49" spans="1:6" ht="12.95" customHeight="1">
      <c r="A49" s="22" t="s">
        <v>1578</v>
      </c>
      <c r="B49" s="22"/>
      <c r="C49" s="22"/>
      <c r="F49" s="23" t="s">
        <v>1577</v>
      </c>
    </row>
    <row r="50" spans="1:6" ht="12.95" customHeight="1"/>
    <row r="52" spans="1:6" ht="12.75" customHeight="1">
      <c r="A52" s="2509"/>
      <c r="B52" s="2509"/>
      <c r="C52" s="2509"/>
      <c r="D52" s="2509"/>
      <c r="E52" s="2509"/>
      <c r="F52" s="2509"/>
    </row>
    <row r="53" spans="1:6" ht="12.75" customHeight="1">
      <c r="A53" s="318"/>
    </row>
    <row r="54" spans="1:6" ht="12.75" customHeight="1">
      <c r="A54" s="318"/>
    </row>
    <row r="55" spans="1:6" ht="12.75" customHeight="1">
      <c r="A55" s="318"/>
    </row>
    <row r="56" spans="1:6" ht="15.95" customHeight="1">
      <c r="A56" s="318"/>
    </row>
    <row r="58" spans="1:6">
      <c r="B58" s="121"/>
      <c r="C58" s="121"/>
      <c r="D58" s="121"/>
      <c r="E58" s="121"/>
    </row>
  </sheetData>
  <mergeCells count="2">
    <mergeCell ref="E3:F3"/>
    <mergeCell ref="A52:F52"/>
  </mergeCells>
  <conditionalFormatting sqref="C54:E55">
    <cfRule type="cellIs" dxfId="4" priority="1" operator="equal">
      <formula>1</formula>
    </cfRule>
  </conditionalFormatting>
  <pageMargins left="0.78740157480314965" right="0.78740157480314965" top="1.1811023622047245" bottom="0.98425196850393704" header="0.51181102362204722" footer="0.51181102362204722"/>
  <pageSetup paperSize="9" scale="74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A1:H60"/>
  <sheetViews>
    <sheetView showGridLines="0" zoomScalePageLayoutView="70" workbookViewId="0">
      <selection activeCell="C13" sqref="C13"/>
    </sheetView>
  </sheetViews>
  <sheetFormatPr baseColWidth="10" defaultColWidth="11.42578125" defaultRowHeight="12.75"/>
  <cols>
    <col min="1" max="1" width="29.140625" style="121" customWidth="1"/>
    <col min="2" max="5" width="15" style="121" customWidth="1"/>
    <col min="6" max="6" width="22.7109375" style="121" customWidth="1"/>
    <col min="7" max="16384" width="11.42578125" style="121"/>
  </cols>
  <sheetData>
    <row r="1" spans="1:8" ht="24.75" customHeight="1">
      <c r="A1" s="118" t="s">
        <v>218</v>
      </c>
      <c r="B1" s="152"/>
      <c r="D1" s="152"/>
      <c r="E1" s="152"/>
      <c r="F1" s="157" t="s">
        <v>219</v>
      </c>
    </row>
    <row r="2" spans="1:8" ht="18.95" customHeight="1">
      <c r="B2" s="152"/>
      <c r="D2" s="152"/>
      <c r="E2" s="152"/>
      <c r="F2" s="137"/>
    </row>
    <row r="3" spans="1:8" ht="18.95" customHeight="1">
      <c r="A3" s="165" t="s">
        <v>2386</v>
      </c>
      <c r="B3" s="285"/>
      <c r="C3" s="310"/>
      <c r="D3" s="152"/>
      <c r="E3" s="2508" t="s">
        <v>2388</v>
      </c>
      <c r="F3" s="2508"/>
    </row>
    <row r="4" spans="1:8" ht="18.95" customHeight="1">
      <c r="A4" s="328" t="s">
        <v>2387</v>
      </c>
      <c r="B4" s="278"/>
      <c r="C4" s="310"/>
      <c r="D4" s="152"/>
      <c r="E4" s="2510" t="s">
        <v>2389</v>
      </c>
      <c r="F4" s="2510"/>
    </row>
    <row r="5" spans="1:8" ht="18.95" customHeight="1">
      <c r="A5" s="329"/>
      <c r="B5" s="152"/>
      <c r="D5" s="152"/>
      <c r="E5" s="152"/>
      <c r="F5" s="330"/>
    </row>
    <row r="6" spans="1:8" ht="18.95" customHeight="1">
      <c r="A6" s="329"/>
      <c r="B6" s="152"/>
      <c r="D6" s="152"/>
      <c r="E6" s="152"/>
      <c r="F6" s="2303"/>
    </row>
    <row r="7" spans="1:8" ht="16.5" customHeight="1">
      <c r="A7" s="311"/>
      <c r="B7" s="2251" t="str">
        <f>LEFT(C7,4)+1&amp;"-"&amp;RIGHT(C7,4)+1</f>
        <v>2025-2024</v>
      </c>
      <c r="C7" s="2251" t="str">
        <f>LEFT(D7,4)+1&amp;"-"&amp;RIGHT(D7,4)+1</f>
        <v>2024-2023</v>
      </c>
      <c r="D7" s="2252" t="str">
        <f>LEFT(E7,4)+1&amp;"-"&amp;RIGHT(E7,4)+1</f>
        <v>2023-2022</v>
      </c>
      <c r="E7" s="2252" t="s">
        <v>2310</v>
      </c>
      <c r="F7" s="313"/>
    </row>
    <row r="8" spans="1:8" ht="12.75" customHeight="1">
      <c r="C8" s="312"/>
      <c r="G8" s="320"/>
      <c r="H8" s="320"/>
    </row>
    <row r="9" spans="1:8" ht="21.95" customHeight="1">
      <c r="A9" s="727" t="s">
        <v>280</v>
      </c>
      <c r="B9" s="318"/>
      <c r="C9" s="2249"/>
      <c r="D9" s="318"/>
      <c r="E9" s="318"/>
      <c r="F9" s="271" t="s">
        <v>281</v>
      </c>
    </row>
    <row r="10" spans="1:8" ht="21.95" customHeight="1">
      <c r="A10" s="1618" t="s">
        <v>282</v>
      </c>
      <c r="B10" s="1623">
        <v>253314</v>
      </c>
      <c r="C10" s="1623">
        <v>256721</v>
      </c>
      <c r="D10" s="1623">
        <v>267764</v>
      </c>
      <c r="E10" s="1623">
        <v>278045</v>
      </c>
      <c r="F10" s="1615" t="s">
        <v>283</v>
      </c>
      <c r="G10" s="331"/>
    </row>
    <row r="11" spans="1:8" ht="21.95" customHeight="1">
      <c r="A11" s="1619" t="s">
        <v>284</v>
      </c>
      <c r="B11" s="1623">
        <v>281171</v>
      </c>
      <c r="C11" s="1623">
        <v>297903</v>
      </c>
      <c r="D11" s="1623">
        <v>315494</v>
      </c>
      <c r="E11" s="1623">
        <v>323167</v>
      </c>
      <c r="F11" s="1616" t="s">
        <v>285</v>
      </c>
      <c r="G11" s="331"/>
    </row>
    <row r="12" spans="1:8" ht="21.95" customHeight="1">
      <c r="A12" s="1619" t="s">
        <v>286</v>
      </c>
      <c r="B12" s="1623">
        <v>295543</v>
      </c>
      <c r="C12" s="1623">
        <v>313702</v>
      </c>
      <c r="D12" s="1623">
        <v>321015</v>
      </c>
      <c r="E12" s="1623">
        <v>322090</v>
      </c>
      <c r="F12" s="1616" t="s">
        <v>287</v>
      </c>
      <c r="G12" s="331"/>
    </row>
    <row r="13" spans="1:8" ht="21.95" customHeight="1">
      <c r="A13" s="1619" t="s">
        <v>288</v>
      </c>
      <c r="B13" s="1623">
        <v>310634</v>
      </c>
      <c r="C13" s="1623">
        <v>318754</v>
      </c>
      <c r="D13" s="1623">
        <v>319515</v>
      </c>
      <c r="E13" s="1623">
        <v>317574</v>
      </c>
      <c r="F13" s="1616" t="s">
        <v>289</v>
      </c>
      <c r="G13" s="331"/>
    </row>
    <row r="14" spans="1:8" ht="21.95" customHeight="1">
      <c r="A14" s="1619" t="s">
        <v>290</v>
      </c>
      <c r="B14" s="1623">
        <v>315111</v>
      </c>
      <c r="C14" s="1623">
        <v>316588</v>
      </c>
      <c r="D14" s="1623">
        <v>314139</v>
      </c>
      <c r="E14" s="1623">
        <v>313188</v>
      </c>
      <c r="F14" s="1616" t="s">
        <v>291</v>
      </c>
      <c r="G14" s="331"/>
    </row>
    <row r="15" spans="1:8" ht="21.95" customHeight="1">
      <c r="A15" s="1619" t="s">
        <v>292</v>
      </c>
      <c r="B15" s="1623">
        <v>311968</v>
      </c>
      <c r="C15" s="1623">
        <v>310834</v>
      </c>
      <c r="D15" s="1623">
        <v>309315</v>
      </c>
      <c r="E15" s="1623">
        <v>308493</v>
      </c>
      <c r="F15" s="1615" t="s">
        <v>293</v>
      </c>
      <c r="G15" s="331"/>
    </row>
    <row r="16" spans="1:8" ht="21.95" customHeight="1">
      <c r="A16" s="1619" t="s">
        <v>294</v>
      </c>
      <c r="B16" s="1623">
        <v>140876</v>
      </c>
      <c r="C16" s="1623">
        <v>147469</v>
      </c>
      <c r="D16" s="1623">
        <v>158900</v>
      </c>
      <c r="E16" s="1623">
        <v>158558</v>
      </c>
      <c r="F16" s="1615" t="s">
        <v>295</v>
      </c>
      <c r="G16" s="331"/>
    </row>
    <row r="17" spans="1:7" ht="21.95" customHeight="1">
      <c r="A17" s="1619" t="s">
        <v>296</v>
      </c>
      <c r="B17" s="1623">
        <v>53342</v>
      </c>
      <c r="C17" s="1623">
        <v>61172</v>
      </c>
      <c r="D17" s="1623">
        <v>65001</v>
      </c>
      <c r="E17" s="1623">
        <v>65304</v>
      </c>
      <c r="F17" s="1615" t="s">
        <v>297</v>
      </c>
      <c r="G17" s="331"/>
    </row>
    <row r="18" spans="1:7" ht="21.95" customHeight="1">
      <c r="A18" s="1619" t="s">
        <v>298</v>
      </c>
      <c r="B18" s="1623">
        <v>21004</v>
      </c>
      <c r="C18" s="1623">
        <v>25493</v>
      </c>
      <c r="D18" s="1623">
        <v>26341</v>
      </c>
      <c r="E18" s="1623">
        <v>28271</v>
      </c>
      <c r="F18" s="1615" t="s">
        <v>299</v>
      </c>
      <c r="G18" s="331"/>
    </row>
    <row r="19" spans="1:7" ht="21.95" customHeight="1">
      <c r="A19" s="1619" t="s">
        <v>300</v>
      </c>
      <c r="B19" s="1623">
        <v>10499</v>
      </c>
      <c r="C19" s="1623">
        <v>13806</v>
      </c>
      <c r="D19" s="1623">
        <v>14858</v>
      </c>
      <c r="E19" s="1623">
        <v>16152</v>
      </c>
      <c r="F19" s="1615" t="s">
        <v>301</v>
      </c>
      <c r="G19" s="331"/>
    </row>
    <row r="20" spans="1:7" ht="21.95" customHeight="1">
      <c r="A20" s="1620" t="s">
        <v>10</v>
      </c>
      <c r="B20" s="1622">
        <f>SUM(B10:B19)</f>
        <v>1993462</v>
      </c>
      <c r="C20" s="1622">
        <f>SUM(C10:C19)</f>
        <v>2062442</v>
      </c>
      <c r="D20" s="1622">
        <f>SUM(D10:D19)</f>
        <v>2112342</v>
      </c>
      <c r="E20" s="1622">
        <f>SUM(E10:E19)</f>
        <v>2130842</v>
      </c>
      <c r="F20" s="1617" t="s">
        <v>11</v>
      </c>
      <c r="G20" s="144"/>
    </row>
    <row r="21" spans="1:7" ht="21.95" customHeight="1">
      <c r="A21" s="727"/>
      <c r="B21" s="318"/>
      <c r="C21" s="318"/>
      <c r="D21" s="2250"/>
      <c r="E21" s="299"/>
      <c r="F21" s="317"/>
      <c r="G21" s="299"/>
    </row>
    <row r="22" spans="1:7" ht="21.95" customHeight="1">
      <c r="A22" s="727"/>
      <c r="B22" s="318"/>
      <c r="C22" s="318"/>
      <c r="D22" s="2250"/>
      <c r="E22" s="2253"/>
      <c r="F22" s="317"/>
    </row>
    <row r="23" spans="1:7" ht="21.95" customHeight="1">
      <c r="A23" s="318"/>
      <c r="B23" s="318"/>
      <c r="C23" s="318"/>
      <c r="D23" s="2250"/>
      <c r="E23" s="331"/>
      <c r="F23" s="318"/>
    </row>
    <row r="24" spans="1:7" ht="21.95" customHeight="1">
      <c r="A24" s="727" t="s">
        <v>6</v>
      </c>
      <c r="B24" s="1623"/>
      <c r="C24" s="1623"/>
      <c r="D24" s="2250"/>
      <c r="E24" s="318"/>
      <c r="F24" s="271" t="s">
        <v>7</v>
      </c>
    </row>
    <row r="25" spans="1:7" ht="21.95" customHeight="1">
      <c r="A25" s="1618" t="s">
        <v>282</v>
      </c>
      <c r="B25" s="1623">
        <v>123664</v>
      </c>
      <c r="C25" s="1623">
        <v>127027</v>
      </c>
      <c r="D25" s="1623">
        <v>131737</v>
      </c>
      <c r="E25" s="1623">
        <v>136518</v>
      </c>
      <c r="F25" s="1615" t="s">
        <v>283</v>
      </c>
    </row>
    <row r="26" spans="1:7" ht="21.95" customHeight="1">
      <c r="A26" s="1619" t="s">
        <v>284</v>
      </c>
      <c r="B26" s="1623">
        <v>138635</v>
      </c>
      <c r="C26" s="1623">
        <v>146330</v>
      </c>
      <c r="D26" s="1623">
        <v>154781</v>
      </c>
      <c r="E26" s="1623">
        <v>157709</v>
      </c>
      <c r="F26" s="1616" t="s">
        <v>285</v>
      </c>
    </row>
    <row r="27" spans="1:7" ht="21.95" customHeight="1">
      <c r="A27" s="1619" t="s">
        <v>286</v>
      </c>
      <c r="B27" s="1623">
        <v>145236</v>
      </c>
      <c r="C27" s="1623">
        <v>153814</v>
      </c>
      <c r="D27" s="1623">
        <v>156751</v>
      </c>
      <c r="E27" s="1623">
        <v>157585</v>
      </c>
      <c r="F27" s="1616" t="s">
        <v>287</v>
      </c>
    </row>
    <row r="28" spans="1:7" ht="21.95" customHeight="1">
      <c r="A28" s="1619" t="s">
        <v>288</v>
      </c>
      <c r="B28" s="1623">
        <v>152299</v>
      </c>
      <c r="C28" s="1623">
        <v>155768</v>
      </c>
      <c r="D28" s="1623">
        <v>156425</v>
      </c>
      <c r="E28" s="1623">
        <v>155124</v>
      </c>
      <c r="F28" s="1616" t="s">
        <v>289</v>
      </c>
    </row>
    <row r="29" spans="1:7" ht="21.95" customHeight="1">
      <c r="A29" s="1619" t="s">
        <v>290</v>
      </c>
      <c r="B29" s="1623">
        <v>154147</v>
      </c>
      <c r="C29" s="1623">
        <v>154968</v>
      </c>
      <c r="D29" s="1623">
        <v>153469</v>
      </c>
      <c r="E29" s="1623">
        <v>153462</v>
      </c>
      <c r="F29" s="1616" t="s">
        <v>291</v>
      </c>
    </row>
    <row r="30" spans="1:7" ht="21.95" customHeight="1">
      <c r="A30" s="1619" t="s">
        <v>292</v>
      </c>
      <c r="B30" s="1623">
        <v>152847</v>
      </c>
      <c r="C30" s="1623">
        <v>152001</v>
      </c>
      <c r="D30" s="1623">
        <v>151495</v>
      </c>
      <c r="E30" s="1623">
        <v>149958</v>
      </c>
      <c r="F30" s="1615" t="s">
        <v>293</v>
      </c>
    </row>
    <row r="31" spans="1:7" ht="21.95" customHeight="1">
      <c r="A31" s="1619" t="s">
        <v>294</v>
      </c>
      <c r="B31" s="1623">
        <v>60137</v>
      </c>
      <c r="C31" s="1623">
        <v>63775</v>
      </c>
      <c r="D31" s="1623">
        <v>69047</v>
      </c>
      <c r="E31" s="1623">
        <v>69519</v>
      </c>
      <c r="F31" s="1615" t="s">
        <v>295</v>
      </c>
    </row>
    <row r="32" spans="1:7" ht="21.95" customHeight="1">
      <c r="A32" s="1619" t="s">
        <v>296</v>
      </c>
      <c r="B32" s="1623">
        <v>18615</v>
      </c>
      <c r="C32" s="1623">
        <v>21572</v>
      </c>
      <c r="D32" s="1623">
        <v>23586</v>
      </c>
      <c r="E32" s="1623">
        <v>23939</v>
      </c>
      <c r="F32" s="1615" t="s">
        <v>297</v>
      </c>
    </row>
    <row r="33" spans="1:6" ht="21.95" customHeight="1">
      <c r="A33" s="1619" t="s">
        <v>298</v>
      </c>
      <c r="B33" s="1623">
        <v>6189</v>
      </c>
      <c r="C33" s="1623">
        <v>7943</v>
      </c>
      <c r="D33" s="1623">
        <v>8053</v>
      </c>
      <c r="E33" s="1623">
        <v>9021</v>
      </c>
      <c r="F33" s="1615" t="s">
        <v>299</v>
      </c>
    </row>
    <row r="34" spans="1:6" ht="21.95" customHeight="1">
      <c r="A34" s="1619" t="s">
        <v>300</v>
      </c>
      <c r="B34" s="1623">
        <v>3077</v>
      </c>
      <c r="C34" s="1623">
        <v>4066</v>
      </c>
      <c r="D34" s="1623">
        <v>4244</v>
      </c>
      <c r="E34" s="1623">
        <v>4525</v>
      </c>
      <c r="F34" s="1615" t="s">
        <v>301</v>
      </c>
    </row>
    <row r="35" spans="1:6" ht="37.5" customHeight="1">
      <c r="A35" s="727" t="s">
        <v>10</v>
      </c>
      <c r="B35" s="1624">
        <f>SUM(B25:B34)</f>
        <v>954846</v>
      </c>
      <c r="C35" s="1624">
        <f>SUM(C25:C34)</f>
        <v>987264</v>
      </c>
      <c r="D35" s="1624">
        <f>SUM(D25:D34)</f>
        <v>1009588</v>
      </c>
      <c r="E35" s="1624">
        <f>SUM(E25:E34)</f>
        <v>1017360</v>
      </c>
      <c r="F35" s="271" t="s">
        <v>11</v>
      </c>
    </row>
    <row r="36" spans="1:6" ht="12.95" customHeight="1">
      <c r="A36" s="315"/>
      <c r="B36" s="273"/>
      <c r="C36" s="332"/>
      <c r="D36" s="273"/>
      <c r="E36" s="333"/>
      <c r="F36" s="137"/>
    </row>
    <row r="37" spans="1:6" ht="12.95" customHeight="1">
      <c r="A37" s="318"/>
      <c r="B37" s="152"/>
      <c r="D37" s="152"/>
      <c r="E37" s="152"/>
      <c r="F37" s="137"/>
    </row>
    <row r="38" spans="1:6" ht="12.95" customHeight="1">
      <c r="A38" s="318"/>
      <c r="B38" s="152"/>
      <c r="D38" s="152"/>
      <c r="E38" s="152"/>
      <c r="F38" s="137"/>
    </row>
    <row r="39" spans="1:6" ht="12.95" customHeight="1">
      <c r="F39" s="137"/>
    </row>
    <row r="40" spans="1:6" ht="12.95" customHeight="1">
      <c r="B40" s="152"/>
      <c r="D40" s="152"/>
      <c r="E40" s="152"/>
      <c r="F40" s="137"/>
    </row>
    <row r="41" spans="1:6" ht="12.95" customHeight="1">
      <c r="A41" s="318"/>
      <c r="B41" s="152"/>
      <c r="D41" s="152"/>
      <c r="E41" s="152"/>
      <c r="F41" s="137"/>
    </row>
    <row r="42" spans="1:6" ht="12.95" customHeight="1">
      <c r="F42" s="137"/>
    </row>
    <row r="43" spans="1:6" ht="12.95" customHeight="1">
      <c r="A43" s="318"/>
      <c r="B43" s="152"/>
      <c r="D43" s="152"/>
      <c r="E43" s="152"/>
      <c r="F43" s="137"/>
    </row>
    <row r="44" spans="1:6" ht="12.95" customHeight="1">
      <c r="A44" s="318"/>
      <c r="B44" s="152"/>
      <c r="D44" s="152"/>
      <c r="E44" s="152"/>
      <c r="F44" s="137"/>
    </row>
    <row r="45" spans="1:6" ht="12.95" customHeight="1">
      <c r="A45" s="318"/>
      <c r="B45" s="152"/>
      <c r="D45" s="152"/>
      <c r="E45" s="152"/>
      <c r="F45" s="137"/>
    </row>
    <row r="46" spans="1:6" ht="12.95" customHeight="1">
      <c r="A46" s="318"/>
      <c r="B46" s="152"/>
      <c r="D46" s="152"/>
      <c r="E46" s="152"/>
      <c r="F46" s="137"/>
    </row>
    <row r="47" spans="1:6" ht="12.95" customHeight="1">
      <c r="A47" s="318"/>
      <c r="B47" s="152"/>
      <c r="D47" s="152"/>
      <c r="E47" s="152"/>
      <c r="F47" s="137"/>
    </row>
    <row r="48" spans="1:6" ht="12.95" customHeight="1">
      <c r="A48" s="22" t="s">
        <v>1578</v>
      </c>
      <c r="B48" s="22"/>
      <c r="C48" s="22"/>
      <c r="D48" s="152"/>
      <c r="E48" s="152"/>
      <c r="F48" s="23" t="s">
        <v>1577</v>
      </c>
    </row>
    <row r="51" spans="1:6" ht="12.75" customHeight="1">
      <c r="A51" s="2509"/>
      <c r="B51" s="2509"/>
      <c r="C51" s="2509"/>
      <c r="D51" s="2509"/>
      <c r="E51" s="2509"/>
      <c r="F51" s="2509"/>
    </row>
    <row r="52" spans="1:6" ht="12.75" customHeight="1">
      <c r="A52" s="318"/>
      <c r="B52" s="152"/>
      <c r="E52" s="152"/>
    </row>
    <row r="53" spans="1:6" ht="12.75" customHeight="1">
      <c r="A53" s="318"/>
      <c r="B53" s="152"/>
      <c r="D53" s="152"/>
      <c r="E53" s="152"/>
    </row>
    <row r="54" spans="1:6" ht="12.75" customHeight="1">
      <c r="A54" s="318"/>
      <c r="B54" s="152"/>
      <c r="D54" s="152"/>
      <c r="E54" s="152"/>
    </row>
    <row r="55" spans="1:6" ht="15">
      <c r="A55" s="318"/>
      <c r="B55" s="152"/>
      <c r="D55" s="152"/>
      <c r="E55" s="152"/>
    </row>
    <row r="56" spans="1:6" ht="15">
      <c r="A56" s="318"/>
      <c r="B56" s="152"/>
      <c r="D56" s="152"/>
      <c r="E56" s="152"/>
    </row>
    <row r="57" spans="1:6" ht="15">
      <c r="A57" s="318"/>
      <c r="B57" s="152"/>
      <c r="D57" s="152"/>
      <c r="E57" s="152"/>
    </row>
    <row r="58" spans="1:6">
      <c r="B58" s="152"/>
      <c r="D58" s="152"/>
      <c r="E58" s="152"/>
    </row>
    <row r="59" spans="1:6">
      <c r="A59" s="334"/>
      <c r="B59" s="152"/>
      <c r="D59" s="152"/>
      <c r="E59" s="152"/>
    </row>
    <row r="60" spans="1:6">
      <c r="B60" s="152"/>
      <c r="D60" s="152"/>
      <c r="E60" s="152"/>
    </row>
  </sheetData>
  <mergeCells count="3">
    <mergeCell ref="E3:F3"/>
    <mergeCell ref="A51:F51"/>
    <mergeCell ref="E4:F4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syncVertical="1" syncRef="A1">
    <tabColor theme="5" tint="-0.249977111117893"/>
  </sheetPr>
  <dimension ref="A1:H123"/>
  <sheetViews>
    <sheetView showGridLines="0" zoomScalePageLayoutView="70" workbookViewId="0">
      <selection activeCell="F58" sqref="F58"/>
    </sheetView>
  </sheetViews>
  <sheetFormatPr baseColWidth="10" defaultColWidth="11" defaultRowHeight="12.75"/>
  <cols>
    <col min="1" max="1" width="32.7109375" style="203" customWidth="1"/>
    <col min="2" max="3" width="11.7109375" style="203" customWidth="1"/>
    <col min="4" max="4" width="13.7109375" style="203" customWidth="1"/>
    <col min="5" max="5" width="12.28515625" style="203" customWidth="1"/>
    <col min="6" max="6" width="30.7109375" style="203" customWidth="1"/>
    <col min="7" max="8" width="9.85546875" style="203" customWidth="1"/>
    <col min="9" max="9" width="9.42578125" style="203" customWidth="1"/>
    <col min="10" max="15" width="9.85546875" style="203" customWidth="1"/>
    <col min="16" max="19" width="11" style="203" customWidth="1"/>
    <col min="20" max="20" width="14.42578125" style="203" customWidth="1"/>
    <col min="21" max="21" width="4.140625" style="203" customWidth="1"/>
    <col min="22" max="22" width="13.28515625" style="203" customWidth="1"/>
    <col min="23" max="23" width="28.140625" style="203" customWidth="1"/>
    <col min="24" max="24" width="11" style="203" customWidth="1"/>
    <col min="25" max="25" width="14.42578125" style="203" customWidth="1"/>
    <col min="26" max="26" width="4.140625" style="203" customWidth="1"/>
    <col min="27" max="28" width="11" style="203" customWidth="1"/>
    <col min="29" max="29" width="14.42578125" style="203" customWidth="1"/>
    <col min="30" max="30" width="4.140625" style="203" customWidth="1"/>
    <col min="31" max="31" width="14.42578125" style="203" customWidth="1"/>
    <col min="32" max="16384" width="11" style="203"/>
  </cols>
  <sheetData>
    <row r="1" spans="1:8" ht="24.75" customHeight="1">
      <c r="A1" s="335" t="s">
        <v>218</v>
      </c>
      <c r="B1" s="336"/>
      <c r="D1" s="337"/>
      <c r="F1" s="120" t="s">
        <v>219</v>
      </c>
    </row>
    <row r="2" spans="1:8" ht="18.95" customHeight="1">
      <c r="F2" s="339"/>
    </row>
    <row r="3" spans="1:8" ht="18.95" customHeight="1">
      <c r="A3" s="340" t="s">
        <v>304</v>
      </c>
      <c r="C3" s="341"/>
      <c r="F3" s="342" t="s">
        <v>305</v>
      </c>
      <c r="G3" s="341"/>
    </row>
    <row r="4" spans="1:8" ht="18.95" customHeight="1">
      <c r="A4" s="340" t="s">
        <v>306</v>
      </c>
      <c r="F4" s="343" t="s">
        <v>205</v>
      </c>
    </row>
    <row r="5" spans="1:8" ht="18.95" customHeight="1">
      <c r="A5" s="340"/>
      <c r="F5" s="339"/>
    </row>
    <row r="6" spans="1:8" ht="16.5" customHeight="1">
      <c r="A6" s="2172" t="s">
        <v>2236</v>
      </c>
      <c r="B6" s="2214"/>
      <c r="C6" s="139" t="s">
        <v>1462</v>
      </c>
      <c r="D6" s="2513" t="s">
        <v>1465</v>
      </c>
      <c r="E6" s="2514"/>
      <c r="F6" s="1589" t="s">
        <v>2235</v>
      </c>
      <c r="H6" s="338"/>
    </row>
    <row r="7" spans="1:8" ht="12.95" customHeight="1">
      <c r="B7" s="2511" t="s">
        <v>1463</v>
      </c>
      <c r="C7" s="2511"/>
      <c r="D7" s="2512" t="s">
        <v>1464</v>
      </c>
      <c r="E7" s="2512"/>
      <c r="G7" s="139"/>
      <c r="H7" s="264"/>
    </row>
    <row r="8" spans="1:8" ht="12.95" customHeight="1">
      <c r="A8" s="112"/>
      <c r="B8" s="2241" t="s">
        <v>11</v>
      </c>
      <c r="C8" s="2241" t="s">
        <v>263</v>
      </c>
      <c r="D8" s="2241" t="s">
        <v>11</v>
      </c>
      <c r="E8" s="2241" t="s">
        <v>263</v>
      </c>
      <c r="F8" s="265"/>
      <c r="G8" s="344"/>
      <c r="H8" s="139"/>
    </row>
    <row r="9" spans="1:8" ht="12.95" customHeight="1">
      <c r="A9" s="204"/>
      <c r="B9" s="2254" t="s">
        <v>27</v>
      </c>
      <c r="C9" s="2254" t="s">
        <v>28</v>
      </c>
      <c r="D9" s="2254" t="s">
        <v>27</v>
      </c>
      <c r="E9" s="2254" t="s">
        <v>28</v>
      </c>
      <c r="F9" s="205"/>
      <c r="G9" s="345"/>
      <c r="H9" s="345"/>
    </row>
    <row r="10" spans="1:8" s="308" customFormat="1" ht="6" customHeight="1"/>
    <row r="11" spans="1:8" s="349" customFormat="1" ht="17.100000000000001" customHeight="1">
      <c r="A11" s="1629" t="s">
        <v>29</v>
      </c>
      <c r="B11" s="1630">
        <f>SUM(B12:B19)</f>
        <v>430332</v>
      </c>
      <c r="C11" s="1630">
        <f>SUM(C12:C19)</f>
        <v>207106</v>
      </c>
      <c r="D11" s="1630">
        <f>SUM(D12:D19)</f>
        <v>189740</v>
      </c>
      <c r="E11" s="1630">
        <f>SUM(E12:E19)</f>
        <v>90918</v>
      </c>
      <c r="F11" s="347" t="s">
        <v>30</v>
      </c>
      <c r="G11" s="348"/>
      <c r="H11" s="348"/>
    </row>
    <row r="12" spans="1:8" s="349" customFormat="1" ht="17.100000000000001" customHeight="1">
      <c r="A12" s="1631" t="s">
        <v>31</v>
      </c>
      <c r="B12" s="2164">
        <v>44911</v>
      </c>
      <c r="C12" s="2164">
        <v>21435</v>
      </c>
      <c r="D12" s="2164">
        <v>30394</v>
      </c>
      <c r="E12" s="2164">
        <v>14513</v>
      </c>
      <c r="F12" s="350" t="s">
        <v>32</v>
      </c>
      <c r="G12" s="179"/>
      <c r="H12" s="179"/>
    </row>
    <row r="13" spans="1:8" ht="17.100000000000001" customHeight="1">
      <c r="A13" s="1631" t="s">
        <v>33</v>
      </c>
      <c r="B13" s="2164">
        <v>51990</v>
      </c>
      <c r="C13" s="2164">
        <v>24774</v>
      </c>
      <c r="D13" s="2164">
        <v>47533</v>
      </c>
      <c r="E13" s="2164">
        <v>22675</v>
      </c>
      <c r="F13" s="350" t="s">
        <v>34</v>
      </c>
      <c r="G13" s="179"/>
      <c r="H13" s="179"/>
    </row>
    <row r="14" spans="1:8" ht="17.100000000000001" customHeight="1">
      <c r="A14" s="1632" t="s">
        <v>35</v>
      </c>
      <c r="B14" s="2164">
        <v>12727</v>
      </c>
      <c r="C14" s="2164">
        <v>6170</v>
      </c>
      <c r="D14" s="2164">
        <v>12727</v>
      </c>
      <c r="E14" s="2164">
        <v>6170</v>
      </c>
      <c r="F14" s="350" t="s">
        <v>36</v>
      </c>
      <c r="G14" s="180"/>
      <c r="H14" s="180"/>
    </row>
    <row r="15" spans="1:8" ht="17.100000000000001" customHeight="1">
      <c r="A15" s="1633" t="s">
        <v>37</v>
      </c>
      <c r="B15" s="2164">
        <v>63616</v>
      </c>
      <c r="C15" s="2164">
        <v>30618</v>
      </c>
      <c r="D15" s="2164">
        <v>36688</v>
      </c>
      <c r="E15" s="2164">
        <v>17530</v>
      </c>
      <c r="F15" s="350" t="s">
        <v>38</v>
      </c>
      <c r="G15" s="179"/>
      <c r="H15" s="179"/>
    </row>
    <row r="16" spans="1:8" ht="17.100000000000001" customHeight="1">
      <c r="A16" s="1633" t="s">
        <v>39</v>
      </c>
      <c r="B16" s="2164">
        <v>29882</v>
      </c>
      <c r="C16" s="2164">
        <v>14391</v>
      </c>
      <c r="D16" s="2164">
        <v>24963</v>
      </c>
      <c r="E16" s="2164">
        <v>12021</v>
      </c>
      <c r="F16" s="350" t="s">
        <v>40</v>
      </c>
      <c r="G16" s="179"/>
      <c r="H16" s="179"/>
    </row>
    <row r="17" spans="1:8" ht="17.100000000000001" customHeight="1">
      <c r="A17" s="1633" t="s">
        <v>41</v>
      </c>
      <c r="B17" s="2164">
        <v>135928</v>
      </c>
      <c r="C17" s="2164">
        <v>65692</v>
      </c>
      <c r="D17" s="2164">
        <v>12254</v>
      </c>
      <c r="E17" s="2164">
        <v>5815</v>
      </c>
      <c r="F17" s="350" t="s">
        <v>42</v>
      </c>
      <c r="G17" s="179"/>
      <c r="H17" s="179"/>
    </row>
    <row r="18" spans="1:8" ht="17.100000000000001" customHeight="1">
      <c r="A18" s="1633" t="s">
        <v>43</v>
      </c>
      <c r="B18" s="2164">
        <v>62691</v>
      </c>
      <c r="C18" s="2164">
        <v>30312</v>
      </c>
      <c r="D18" s="2164">
        <v>23623</v>
      </c>
      <c r="E18" s="2164">
        <v>11466</v>
      </c>
      <c r="F18" s="350" t="s">
        <v>44</v>
      </c>
      <c r="G18" s="180"/>
      <c r="H18" s="180"/>
    </row>
    <row r="19" spans="1:8" ht="17.100000000000001" customHeight="1">
      <c r="A19" s="1633" t="s">
        <v>45</v>
      </c>
      <c r="B19" s="2164">
        <v>28587</v>
      </c>
      <c r="C19" s="2164">
        <v>13714</v>
      </c>
      <c r="D19" s="2164">
        <v>1558</v>
      </c>
      <c r="E19" s="2164">
        <v>728</v>
      </c>
      <c r="F19" s="350" t="s">
        <v>46</v>
      </c>
      <c r="G19" s="179"/>
      <c r="H19" s="179"/>
    </row>
    <row r="20" spans="1:8" ht="17.100000000000001" customHeight="1">
      <c r="A20" s="1634" t="s">
        <v>47</v>
      </c>
      <c r="B20" s="1630">
        <f>SUM(B21:B28)</f>
        <v>244098</v>
      </c>
      <c r="C20" s="1630">
        <f>SUM(C21:C28)</f>
        <v>116756</v>
      </c>
      <c r="D20" s="1630">
        <f>SUM(D21:D28)</f>
        <v>106395</v>
      </c>
      <c r="E20" s="1630">
        <f>SUM(E21:E28)</f>
        <v>50647</v>
      </c>
      <c r="F20" s="353" t="s">
        <v>48</v>
      </c>
      <c r="G20" s="179"/>
      <c r="H20" s="179"/>
    </row>
    <row r="21" spans="1:8" ht="17.100000000000001" customHeight="1">
      <c r="A21" s="1635" t="s">
        <v>49</v>
      </c>
      <c r="B21" s="2164">
        <v>28439</v>
      </c>
      <c r="C21" s="2164">
        <v>13733</v>
      </c>
      <c r="D21" s="2164">
        <v>12858</v>
      </c>
      <c r="E21" s="2164">
        <v>6182</v>
      </c>
      <c r="F21" s="355" t="s">
        <v>50</v>
      </c>
      <c r="G21" s="179"/>
      <c r="H21" s="179"/>
    </row>
    <row r="22" spans="1:8" ht="17.100000000000001" customHeight="1">
      <c r="A22" s="1631" t="s">
        <v>51</v>
      </c>
      <c r="B22" s="2164">
        <v>22531</v>
      </c>
      <c r="C22" s="2164">
        <v>10682</v>
      </c>
      <c r="D22" s="2164">
        <v>16263</v>
      </c>
      <c r="E22" s="2164">
        <v>7724</v>
      </c>
      <c r="F22" s="356" t="s">
        <v>52</v>
      </c>
      <c r="G22" s="179"/>
      <c r="H22" s="179"/>
    </row>
    <row r="23" spans="1:8" ht="17.100000000000001" customHeight="1">
      <c r="A23" s="1631" t="s">
        <v>53</v>
      </c>
      <c r="B23" s="2164">
        <v>19648</v>
      </c>
      <c r="C23" s="2164">
        <v>9332</v>
      </c>
      <c r="D23" s="2164">
        <v>15247</v>
      </c>
      <c r="E23" s="2164">
        <v>7282</v>
      </c>
      <c r="F23" s="356" t="s">
        <v>54</v>
      </c>
      <c r="G23" s="179"/>
      <c r="H23" s="179"/>
    </row>
    <row r="24" spans="1:8" ht="17.100000000000001" customHeight="1">
      <c r="A24" s="1631" t="s">
        <v>55</v>
      </c>
      <c r="B24" s="2164">
        <v>26123</v>
      </c>
      <c r="C24" s="2164">
        <v>12513</v>
      </c>
      <c r="D24" s="2164">
        <v>17223</v>
      </c>
      <c r="E24" s="2164">
        <v>8211</v>
      </c>
      <c r="F24" s="350" t="s">
        <v>56</v>
      </c>
      <c r="G24" s="180"/>
      <c r="H24" s="180"/>
    </row>
    <row r="25" spans="1:8" ht="17.100000000000001" customHeight="1">
      <c r="A25" s="1631" t="s">
        <v>57</v>
      </c>
      <c r="B25" s="2164">
        <v>11858</v>
      </c>
      <c r="C25" s="2164">
        <v>5614</v>
      </c>
      <c r="D25" s="2164">
        <v>5442</v>
      </c>
      <c r="E25" s="2164">
        <v>2542</v>
      </c>
      <c r="F25" s="356" t="s">
        <v>58</v>
      </c>
      <c r="G25" s="179"/>
      <c r="H25" s="179"/>
    </row>
    <row r="26" spans="1:8" ht="17.100000000000001" customHeight="1">
      <c r="A26" s="1631" t="s">
        <v>59</v>
      </c>
      <c r="B26" s="2164">
        <v>60621</v>
      </c>
      <c r="C26" s="2164">
        <v>29120</v>
      </c>
      <c r="D26" s="2164">
        <v>23374</v>
      </c>
      <c r="E26" s="2164">
        <v>11064</v>
      </c>
      <c r="F26" s="356" t="s">
        <v>60</v>
      </c>
      <c r="G26" s="179"/>
      <c r="H26" s="179"/>
    </row>
    <row r="27" spans="1:8" s="349" customFormat="1" ht="17.100000000000001" customHeight="1">
      <c r="A27" s="1631" t="s">
        <v>61</v>
      </c>
      <c r="B27" s="2164">
        <v>48685</v>
      </c>
      <c r="C27" s="2164">
        <v>23210</v>
      </c>
      <c r="D27" s="2164">
        <v>6284</v>
      </c>
      <c r="E27" s="2164">
        <v>2996</v>
      </c>
      <c r="F27" s="356" t="s">
        <v>62</v>
      </c>
      <c r="G27" s="179"/>
      <c r="H27" s="179"/>
    </row>
    <row r="28" spans="1:8" ht="17.100000000000001" customHeight="1">
      <c r="A28" s="1631" t="s">
        <v>63</v>
      </c>
      <c r="B28" s="2164">
        <v>26193</v>
      </c>
      <c r="C28" s="2164">
        <v>12552</v>
      </c>
      <c r="D28" s="2164">
        <v>9704</v>
      </c>
      <c r="E28" s="2164">
        <v>4646</v>
      </c>
      <c r="F28" s="356" t="s">
        <v>64</v>
      </c>
      <c r="G28" s="179"/>
      <c r="H28" s="179"/>
    </row>
    <row r="29" spans="1:8" ht="17.100000000000001" customHeight="1">
      <c r="A29" s="1629" t="s">
        <v>65</v>
      </c>
      <c r="B29" s="1630">
        <f>SUM(B30:B38)</f>
        <v>448185</v>
      </c>
      <c r="C29" s="1630">
        <f>SUM(C30:C38)</f>
        <v>215292</v>
      </c>
      <c r="D29" s="1630">
        <f>SUM(D30:D38)</f>
        <v>231094</v>
      </c>
      <c r="E29" s="1630">
        <f>SUM(E30:E38)</f>
        <v>110577</v>
      </c>
      <c r="F29" s="347" t="s">
        <v>66</v>
      </c>
      <c r="G29" s="179"/>
      <c r="H29" s="179"/>
    </row>
    <row r="30" spans="1:8" ht="17.100000000000001" customHeight="1">
      <c r="A30" s="1636" t="s">
        <v>67</v>
      </c>
      <c r="B30" s="2164">
        <v>79847</v>
      </c>
      <c r="C30" s="2164">
        <v>38324</v>
      </c>
      <c r="D30" s="2164">
        <v>26250</v>
      </c>
      <c r="E30" s="2164">
        <v>12581</v>
      </c>
      <c r="F30" s="350" t="s">
        <v>68</v>
      </c>
      <c r="G30" s="179"/>
      <c r="H30" s="179"/>
    </row>
    <row r="31" spans="1:8" ht="17.100000000000001" customHeight="1">
      <c r="A31" s="1637" t="s">
        <v>69</v>
      </c>
      <c r="B31" s="2164">
        <v>25821</v>
      </c>
      <c r="C31" s="2164">
        <v>12359</v>
      </c>
      <c r="D31" s="2164">
        <v>18842</v>
      </c>
      <c r="E31" s="2164">
        <v>8978</v>
      </c>
      <c r="F31" s="350" t="s">
        <v>70</v>
      </c>
      <c r="G31" s="179"/>
      <c r="H31" s="179"/>
    </row>
    <row r="32" spans="1:8" ht="17.100000000000001" customHeight="1">
      <c r="A32" s="1636" t="s">
        <v>71</v>
      </c>
      <c r="B32" s="2164">
        <v>30170</v>
      </c>
      <c r="C32" s="2164">
        <v>14538</v>
      </c>
      <c r="D32" s="2164">
        <v>17389</v>
      </c>
      <c r="E32" s="2164">
        <v>8346</v>
      </c>
      <c r="F32" s="350" t="s">
        <v>72</v>
      </c>
      <c r="G32" s="179"/>
      <c r="H32" s="179"/>
    </row>
    <row r="33" spans="1:8" ht="17.100000000000001" customHeight="1">
      <c r="A33" s="1631" t="s">
        <v>73</v>
      </c>
      <c r="B33" s="2164">
        <v>106049</v>
      </c>
      <c r="C33" s="2164">
        <v>51328</v>
      </c>
      <c r="D33" s="2164">
        <v>8313</v>
      </c>
      <c r="E33" s="2164">
        <v>4006</v>
      </c>
      <c r="F33" s="350" t="s">
        <v>74</v>
      </c>
      <c r="G33" s="179"/>
      <c r="H33" s="179"/>
    </row>
    <row r="34" spans="1:8" ht="17.100000000000001" customHeight="1">
      <c r="A34" s="1637" t="s">
        <v>75</v>
      </c>
      <c r="B34" s="2164">
        <v>16217</v>
      </c>
      <c r="C34" s="2164">
        <v>7802</v>
      </c>
      <c r="D34" s="2164">
        <v>10536</v>
      </c>
      <c r="E34" s="2164">
        <v>5058</v>
      </c>
      <c r="F34" s="350" t="s">
        <v>1409</v>
      </c>
      <c r="G34" s="180"/>
      <c r="H34" s="180"/>
    </row>
    <row r="35" spans="1:8" ht="17.100000000000001" customHeight="1">
      <c r="A35" s="1631" t="s">
        <v>76</v>
      </c>
      <c r="B35" s="2164">
        <v>29203</v>
      </c>
      <c r="C35" s="2164">
        <v>14029</v>
      </c>
      <c r="D35" s="2164">
        <v>17706</v>
      </c>
      <c r="E35" s="2164">
        <v>8497</v>
      </c>
      <c r="F35" s="350" t="s">
        <v>77</v>
      </c>
      <c r="G35" s="179"/>
      <c r="H35" s="179"/>
    </row>
    <row r="36" spans="1:8" ht="17.100000000000001" customHeight="1">
      <c r="A36" s="1631" t="s">
        <v>78</v>
      </c>
      <c r="B36" s="2164">
        <v>79176</v>
      </c>
      <c r="C36" s="2164">
        <v>37807</v>
      </c>
      <c r="D36" s="2164">
        <v>68511</v>
      </c>
      <c r="E36" s="2164">
        <v>32756</v>
      </c>
      <c r="F36" s="350" t="s">
        <v>79</v>
      </c>
      <c r="G36" s="179"/>
      <c r="H36" s="179"/>
    </row>
    <row r="37" spans="1:8" s="349" customFormat="1" ht="17.100000000000001" customHeight="1">
      <c r="A37" s="1631" t="s">
        <v>80</v>
      </c>
      <c r="B37" s="2164">
        <v>53975</v>
      </c>
      <c r="C37" s="2164">
        <v>25813</v>
      </c>
      <c r="D37" s="2164">
        <v>36489</v>
      </c>
      <c r="E37" s="2164">
        <v>17396</v>
      </c>
      <c r="F37" s="350" t="s">
        <v>81</v>
      </c>
      <c r="G37" s="179"/>
      <c r="H37" s="179"/>
    </row>
    <row r="38" spans="1:8" ht="17.100000000000001" customHeight="1">
      <c r="A38" s="1631" t="s">
        <v>82</v>
      </c>
      <c r="B38" s="2164">
        <v>27727</v>
      </c>
      <c r="C38" s="2164">
        <v>13292</v>
      </c>
      <c r="D38" s="2164">
        <v>27058</v>
      </c>
      <c r="E38" s="2164">
        <v>12959</v>
      </c>
      <c r="F38" s="350" t="s">
        <v>83</v>
      </c>
      <c r="G38" s="180"/>
      <c r="H38" s="180"/>
    </row>
    <row r="39" spans="1:8" ht="17.100000000000001" customHeight="1">
      <c r="A39" s="1638" t="s">
        <v>84</v>
      </c>
      <c r="B39" s="1630">
        <f>SUM(B40:B46)</f>
        <v>453477</v>
      </c>
      <c r="C39" s="1630">
        <f>SUM(C40:C46)</f>
        <v>218736</v>
      </c>
      <c r="D39" s="1630">
        <f>SUM(D40:D46)</f>
        <v>237983</v>
      </c>
      <c r="E39" s="1630">
        <f>SUM(E40:E46)</f>
        <v>113937</v>
      </c>
      <c r="F39" s="347" t="s">
        <v>85</v>
      </c>
      <c r="G39" s="179"/>
      <c r="H39" s="179"/>
    </row>
    <row r="40" spans="1:8" ht="17.100000000000001" customHeight="1">
      <c r="A40" s="1636" t="s">
        <v>86</v>
      </c>
      <c r="B40" s="2164">
        <v>134766</v>
      </c>
      <c r="C40" s="2164">
        <v>65080</v>
      </c>
      <c r="D40" s="2164">
        <v>93187</v>
      </c>
      <c r="E40" s="2164">
        <v>44766</v>
      </c>
      <c r="F40" s="356" t="s">
        <v>87</v>
      </c>
      <c r="G40" s="179"/>
      <c r="H40" s="179"/>
    </row>
    <row r="41" spans="1:8" ht="17.100000000000001" customHeight="1">
      <c r="A41" s="1636" t="s">
        <v>88</v>
      </c>
      <c r="B41" s="2164">
        <v>58059</v>
      </c>
      <c r="C41" s="2164">
        <v>27776</v>
      </c>
      <c r="D41" s="2164">
        <v>33837</v>
      </c>
      <c r="E41" s="2164">
        <v>16020</v>
      </c>
      <c r="F41" s="350" t="s">
        <v>89</v>
      </c>
      <c r="G41" s="179"/>
      <c r="H41" s="179"/>
    </row>
    <row r="42" spans="1:8" ht="17.100000000000001" customHeight="1">
      <c r="A42" s="1636" t="s">
        <v>90</v>
      </c>
      <c r="B42" s="2164">
        <v>19046</v>
      </c>
      <c r="C42" s="2164">
        <v>9294</v>
      </c>
      <c r="D42" s="2164">
        <v>0</v>
      </c>
      <c r="E42" s="2164">
        <v>0</v>
      </c>
      <c r="F42" s="350" t="s">
        <v>91</v>
      </c>
      <c r="G42" s="179"/>
      <c r="H42" s="179"/>
    </row>
    <row r="43" spans="1:8" ht="17.100000000000001" customHeight="1">
      <c r="A43" s="1636" t="s">
        <v>92</v>
      </c>
      <c r="B43" s="2164">
        <v>77088</v>
      </c>
      <c r="C43" s="2164">
        <v>37436</v>
      </c>
      <c r="D43" s="2164">
        <v>11580</v>
      </c>
      <c r="E43" s="2164">
        <v>5494</v>
      </c>
      <c r="F43" s="350" t="s">
        <v>93</v>
      </c>
      <c r="G43" s="180"/>
      <c r="H43" s="180"/>
    </row>
    <row r="44" spans="1:8" ht="17.100000000000001" customHeight="1">
      <c r="A44" s="1636" t="s">
        <v>94</v>
      </c>
      <c r="B44" s="2164">
        <v>66959</v>
      </c>
      <c r="C44" s="2164">
        <v>32339</v>
      </c>
      <c r="D44" s="2164">
        <v>52875</v>
      </c>
      <c r="E44" s="2164">
        <v>25534</v>
      </c>
      <c r="F44" s="356" t="s">
        <v>95</v>
      </c>
      <c r="G44" s="179"/>
      <c r="H44" s="179"/>
    </row>
    <row r="45" spans="1:8" ht="17.100000000000001" customHeight="1">
      <c r="A45" s="1636" t="s">
        <v>96</v>
      </c>
      <c r="B45" s="2164">
        <v>43627</v>
      </c>
      <c r="C45" s="2164">
        <v>20818</v>
      </c>
      <c r="D45" s="2164">
        <v>30263</v>
      </c>
      <c r="E45" s="2164">
        <v>14425</v>
      </c>
      <c r="F45" s="356" t="s">
        <v>97</v>
      </c>
      <c r="G45" s="179"/>
      <c r="H45" s="179"/>
    </row>
    <row r="46" spans="1:8" ht="17.100000000000001" customHeight="1">
      <c r="A46" s="1636" t="s">
        <v>98</v>
      </c>
      <c r="B46" s="2164">
        <v>53932</v>
      </c>
      <c r="C46" s="2164">
        <v>25993</v>
      </c>
      <c r="D46" s="2164">
        <v>16241</v>
      </c>
      <c r="E46" s="2164">
        <v>7698</v>
      </c>
      <c r="F46" s="350" t="s">
        <v>99</v>
      </c>
      <c r="G46" s="179"/>
      <c r="H46" s="179"/>
    </row>
    <row r="47" spans="1:8" ht="17.100000000000001" customHeight="1">
      <c r="A47" s="1639" t="s">
        <v>100</v>
      </c>
      <c r="B47" s="1630">
        <f>SUM(B48:B52)</f>
        <v>279671</v>
      </c>
      <c r="C47" s="1630">
        <f>SUM(C48:C52)</f>
        <v>134304</v>
      </c>
      <c r="D47" s="1630">
        <f>SUM(D48:D52)</f>
        <v>183112</v>
      </c>
      <c r="E47" s="1630">
        <f>SUM(E48:E52)</f>
        <v>87744</v>
      </c>
      <c r="F47" s="347" t="s">
        <v>101</v>
      </c>
      <c r="G47" s="179"/>
      <c r="H47" s="179"/>
    </row>
    <row r="48" spans="1:8" ht="17.100000000000001" customHeight="1">
      <c r="A48" s="1640" t="s">
        <v>102</v>
      </c>
      <c r="B48" s="2164">
        <v>76599</v>
      </c>
      <c r="C48" s="2164">
        <v>36935</v>
      </c>
      <c r="D48" s="2164">
        <v>67560</v>
      </c>
      <c r="E48" s="2164">
        <v>32489</v>
      </c>
      <c r="F48" s="350" t="s">
        <v>103</v>
      </c>
      <c r="G48" s="179"/>
      <c r="H48" s="179"/>
    </row>
    <row r="49" spans="1:8" s="349" customFormat="1" ht="17.100000000000001" customHeight="1">
      <c r="A49" s="1636" t="s">
        <v>104</v>
      </c>
      <c r="B49" s="2164">
        <v>58703</v>
      </c>
      <c r="C49" s="2164">
        <v>28273</v>
      </c>
      <c r="D49" s="2164">
        <v>34591</v>
      </c>
      <c r="E49" s="2164">
        <v>16589</v>
      </c>
      <c r="F49" s="350" t="s">
        <v>105</v>
      </c>
      <c r="G49" s="179"/>
      <c r="H49" s="179"/>
    </row>
    <row r="50" spans="1:8" ht="17.100000000000001" customHeight="1">
      <c r="A50" s="1636" t="s">
        <v>106</v>
      </c>
      <c r="B50" s="2164">
        <v>55424</v>
      </c>
      <c r="C50" s="2164">
        <v>26394</v>
      </c>
      <c r="D50" s="2164">
        <v>38793</v>
      </c>
      <c r="E50" s="2164">
        <v>18495</v>
      </c>
      <c r="F50" s="350" t="s">
        <v>107</v>
      </c>
      <c r="G50" s="180"/>
      <c r="H50" s="180"/>
    </row>
    <row r="51" spans="1:8" ht="17.100000000000001" customHeight="1">
      <c r="A51" s="1636" t="s">
        <v>108</v>
      </c>
      <c r="B51" s="2164">
        <v>40588</v>
      </c>
      <c r="C51" s="2164">
        <v>19445</v>
      </c>
      <c r="D51" s="2164">
        <v>23031</v>
      </c>
      <c r="E51" s="2164">
        <v>11007</v>
      </c>
      <c r="F51" s="350" t="s">
        <v>109</v>
      </c>
      <c r="G51" s="179"/>
      <c r="H51" s="179"/>
    </row>
    <row r="52" spans="1:8" ht="17.100000000000001" customHeight="1">
      <c r="A52" s="1636" t="s">
        <v>110</v>
      </c>
      <c r="B52" s="2164">
        <v>48357</v>
      </c>
      <c r="C52" s="2164">
        <v>23257</v>
      </c>
      <c r="D52" s="2164">
        <v>19137</v>
      </c>
      <c r="E52" s="2164">
        <v>9164</v>
      </c>
      <c r="F52" s="356" t="s">
        <v>111</v>
      </c>
      <c r="G52" s="179"/>
      <c r="H52" s="179"/>
    </row>
    <row r="53" spans="1:8" ht="12.75" customHeight="1">
      <c r="A53" s="360"/>
      <c r="B53" s="240"/>
      <c r="C53" s="240"/>
      <c r="D53" s="240"/>
      <c r="E53" s="240"/>
      <c r="F53" s="121"/>
      <c r="G53" s="180"/>
      <c r="H53" s="180"/>
    </row>
    <row r="54" spans="1:8" ht="12.75" customHeight="1">
      <c r="A54" s="361"/>
      <c r="B54" s="121"/>
      <c r="C54" s="121"/>
      <c r="D54" s="121"/>
      <c r="E54" s="121"/>
      <c r="F54" s="121"/>
    </row>
    <row r="55" spans="1:8" s="349" customFormat="1" ht="12.75" customHeight="1">
      <c r="A55" s="362"/>
      <c r="B55" s="362"/>
      <c r="C55" s="362"/>
      <c r="D55" s="362"/>
      <c r="E55" s="362"/>
      <c r="F55" s="362"/>
    </row>
    <row r="56" spans="1:8" ht="22.5">
      <c r="A56" s="335" t="s">
        <v>218</v>
      </c>
      <c r="B56" s="336"/>
      <c r="D56" s="337"/>
      <c r="F56" s="120" t="s">
        <v>219</v>
      </c>
    </row>
    <row r="57" spans="1:8" ht="12.75" customHeight="1">
      <c r="A57" s="121"/>
      <c r="F57" s="339"/>
    </row>
    <row r="58" spans="1:8" ht="20.25">
      <c r="A58" s="340" t="s">
        <v>304</v>
      </c>
      <c r="C58" s="341"/>
      <c r="F58" s="342" t="s">
        <v>305</v>
      </c>
    </row>
    <row r="59" spans="1:8" ht="22.5" customHeight="1">
      <c r="A59" s="340" t="s">
        <v>311</v>
      </c>
      <c r="E59" s="2515" t="s">
        <v>312</v>
      </c>
      <c r="F59" s="2515"/>
    </row>
    <row r="60" spans="1:8" ht="14.1" customHeight="1">
      <c r="A60" s="340"/>
      <c r="F60" s="339"/>
    </row>
    <row r="61" spans="1:8" ht="14.1" customHeight="1">
      <c r="A61" s="2172" t="s">
        <v>2236</v>
      </c>
      <c r="B61" s="2214"/>
      <c r="C61" s="139" t="s">
        <v>307</v>
      </c>
      <c r="D61" s="2513" t="s">
        <v>308</v>
      </c>
      <c r="E61" s="2514"/>
      <c r="F61" s="1589" t="s">
        <v>2235</v>
      </c>
    </row>
    <row r="62" spans="1:8" ht="14.1" customHeight="1">
      <c r="B62" s="2511" t="s">
        <v>309</v>
      </c>
      <c r="C62" s="2511"/>
      <c r="D62" s="2512" t="s">
        <v>310</v>
      </c>
      <c r="E62" s="2512"/>
    </row>
    <row r="63" spans="1:8" ht="14.1" customHeight="1">
      <c r="A63" s="112"/>
      <c r="B63" s="2241" t="s">
        <v>11</v>
      </c>
      <c r="C63" s="2241" t="s">
        <v>263</v>
      </c>
      <c r="D63" s="2241" t="s">
        <v>11</v>
      </c>
      <c r="E63" s="2241" t="s">
        <v>263</v>
      </c>
      <c r="F63" s="265"/>
    </row>
    <row r="64" spans="1:8" s="349" customFormat="1" ht="14.1" customHeight="1">
      <c r="A64" s="204"/>
      <c r="B64" s="2254" t="s">
        <v>27</v>
      </c>
      <c r="C64" s="2254" t="s">
        <v>28</v>
      </c>
      <c r="D64" s="2254" t="s">
        <v>27</v>
      </c>
      <c r="E64" s="2254" t="s">
        <v>28</v>
      </c>
      <c r="F64" s="205"/>
    </row>
    <row r="65" spans="1:6" ht="14.1" customHeight="1">
      <c r="A65" s="308"/>
      <c r="B65" s="308"/>
      <c r="C65" s="308"/>
      <c r="D65" s="308"/>
      <c r="E65" s="308"/>
      <c r="F65" s="308"/>
    </row>
    <row r="66" spans="1:6" ht="14.1" customHeight="1">
      <c r="A66" s="1638" t="s">
        <v>114</v>
      </c>
      <c r="B66" s="1642">
        <f>SUM(B67:B75)</f>
        <v>596709</v>
      </c>
      <c r="C66" s="1642">
        <f>SUM(C67:C75)</f>
        <v>288164</v>
      </c>
      <c r="D66" s="1642">
        <f>SUM(D67:D75)</f>
        <v>286274</v>
      </c>
      <c r="E66" s="1642">
        <f>SUM(E67:E75)</f>
        <v>137274</v>
      </c>
      <c r="F66" s="78" t="s">
        <v>115</v>
      </c>
    </row>
    <row r="67" spans="1:6" ht="14.1" customHeight="1">
      <c r="A67" s="1643" t="s">
        <v>116</v>
      </c>
      <c r="B67" s="2164">
        <v>24867</v>
      </c>
      <c r="C67" s="2164">
        <v>12125</v>
      </c>
      <c r="D67" s="2164">
        <v>14358</v>
      </c>
      <c r="E67" s="2164">
        <v>6950</v>
      </c>
      <c r="F67" s="211" t="s">
        <v>117</v>
      </c>
    </row>
    <row r="68" spans="1:6" ht="14.1" customHeight="1">
      <c r="A68" s="1643" t="s">
        <v>118</v>
      </c>
      <c r="B68" s="2164">
        <v>56430</v>
      </c>
      <c r="C68" s="2164">
        <v>27138</v>
      </c>
      <c r="D68" s="2164">
        <v>27246</v>
      </c>
      <c r="E68" s="2164">
        <v>13094</v>
      </c>
      <c r="F68" s="211" t="s">
        <v>119</v>
      </c>
    </row>
    <row r="69" spans="1:6" ht="14.1" customHeight="1">
      <c r="A69" s="2222" t="s">
        <v>211</v>
      </c>
      <c r="B69" s="1644">
        <v>153560</v>
      </c>
      <c r="C69" s="1644">
        <v>74708</v>
      </c>
      <c r="D69" s="1644">
        <v>0</v>
      </c>
      <c r="E69" s="1644">
        <v>0</v>
      </c>
      <c r="F69" s="211" t="s">
        <v>121</v>
      </c>
    </row>
    <row r="70" spans="1:6" s="349" customFormat="1" ht="14.1" customHeight="1">
      <c r="A70" s="1643" t="s">
        <v>122</v>
      </c>
      <c r="B70" s="2164">
        <v>100069</v>
      </c>
      <c r="C70" s="2164">
        <v>47949</v>
      </c>
      <c r="D70" s="2164">
        <v>80510</v>
      </c>
      <c r="E70" s="2164">
        <v>38525</v>
      </c>
      <c r="F70" s="211" t="s">
        <v>123</v>
      </c>
    </row>
    <row r="71" spans="1:6" ht="14.1" customHeight="1">
      <c r="A71" s="1643" t="s">
        <v>124</v>
      </c>
      <c r="B71" s="2164">
        <v>35362</v>
      </c>
      <c r="C71" s="2164">
        <v>17022</v>
      </c>
      <c r="D71" s="2164">
        <v>19895</v>
      </c>
      <c r="E71" s="2164">
        <v>9585</v>
      </c>
      <c r="F71" s="211" t="s">
        <v>125</v>
      </c>
    </row>
    <row r="72" spans="1:6" ht="14.1" customHeight="1">
      <c r="A72" s="1643" t="s">
        <v>126</v>
      </c>
      <c r="B72" s="2164">
        <v>39527</v>
      </c>
      <c r="C72" s="2164">
        <v>19236</v>
      </c>
      <c r="D72" s="2164">
        <v>25194</v>
      </c>
      <c r="E72" s="2164">
        <v>12281</v>
      </c>
      <c r="F72" s="211" t="s">
        <v>127</v>
      </c>
    </row>
    <row r="73" spans="1:6" ht="14.1" customHeight="1">
      <c r="A73" s="1643" t="s">
        <v>128</v>
      </c>
      <c r="B73" s="2164">
        <v>53918</v>
      </c>
      <c r="C73" s="2164">
        <v>26436</v>
      </c>
      <c r="D73" s="2164">
        <v>11460</v>
      </c>
      <c r="E73" s="2164">
        <v>5559</v>
      </c>
      <c r="F73" s="211" t="s">
        <v>129</v>
      </c>
    </row>
    <row r="74" spans="1:6" ht="14.1" customHeight="1">
      <c r="A74" s="1643" t="s">
        <v>130</v>
      </c>
      <c r="B74" s="2164">
        <v>75673</v>
      </c>
      <c r="C74" s="2164">
        <v>36075</v>
      </c>
      <c r="D74" s="2164">
        <v>56662</v>
      </c>
      <c r="E74" s="2164">
        <v>26875</v>
      </c>
      <c r="F74" s="211" t="s">
        <v>131</v>
      </c>
    </row>
    <row r="75" spans="1:6" ht="14.1" customHeight="1">
      <c r="A75" s="1643" t="s">
        <v>132</v>
      </c>
      <c r="B75" s="2164">
        <v>57303</v>
      </c>
      <c r="C75" s="2164">
        <v>27475</v>
      </c>
      <c r="D75" s="2164">
        <v>50949</v>
      </c>
      <c r="E75" s="2164">
        <v>24405</v>
      </c>
      <c r="F75" s="211" t="s">
        <v>133</v>
      </c>
    </row>
    <row r="76" spans="1:6" ht="14.1" customHeight="1">
      <c r="A76" s="1645" t="s">
        <v>134</v>
      </c>
      <c r="B76" s="1642">
        <f>SUM(B77:B84)</f>
        <v>559909</v>
      </c>
      <c r="C76" s="1642">
        <f>SUM(C77:C84)</f>
        <v>268095</v>
      </c>
      <c r="D76" s="1642">
        <f>SUM(D77:D84)</f>
        <v>398048</v>
      </c>
      <c r="E76" s="1642">
        <f>SUM(E77:E84)</f>
        <v>189966</v>
      </c>
      <c r="F76" s="76" t="s">
        <v>135</v>
      </c>
    </row>
    <row r="77" spans="1:6" s="349" customFormat="1" ht="14.1" customHeight="1">
      <c r="A77" s="1643" t="s">
        <v>136</v>
      </c>
      <c r="B77" s="2164">
        <v>86618</v>
      </c>
      <c r="C77" s="2164">
        <v>41480</v>
      </c>
      <c r="D77" s="2164">
        <v>76179</v>
      </c>
      <c r="E77" s="2164">
        <v>36360</v>
      </c>
      <c r="F77" s="211" t="s">
        <v>137</v>
      </c>
    </row>
    <row r="78" spans="1:6" s="121" customFormat="1" ht="14.1" customHeight="1">
      <c r="A78" s="1643" t="s">
        <v>138</v>
      </c>
      <c r="B78" s="2164">
        <v>54897</v>
      </c>
      <c r="C78" s="2164">
        <v>26494</v>
      </c>
      <c r="D78" s="2164">
        <v>46516</v>
      </c>
      <c r="E78" s="2164">
        <v>22445</v>
      </c>
      <c r="F78" s="211" t="s">
        <v>139</v>
      </c>
    </row>
    <row r="79" spans="1:6" ht="12" customHeight="1">
      <c r="A79" s="1643" t="s">
        <v>140</v>
      </c>
      <c r="B79" s="2164">
        <v>77225</v>
      </c>
      <c r="C79" s="2164">
        <v>36593</v>
      </c>
      <c r="D79" s="2164">
        <v>58980</v>
      </c>
      <c r="E79" s="2164">
        <v>27815</v>
      </c>
      <c r="F79" s="211" t="s">
        <v>141</v>
      </c>
    </row>
    <row r="80" spans="1:6" s="121" customFormat="1" ht="15" customHeight="1">
      <c r="A80" s="1643" t="s">
        <v>142</v>
      </c>
      <c r="B80" s="2164">
        <v>52139</v>
      </c>
      <c r="C80" s="2164">
        <v>25357</v>
      </c>
      <c r="D80" s="2164">
        <v>42707</v>
      </c>
      <c r="E80" s="2164">
        <v>20680</v>
      </c>
      <c r="F80" s="211" t="s">
        <v>143</v>
      </c>
    </row>
    <row r="81" spans="1:6" ht="14.25" customHeight="1">
      <c r="A81" s="1643" t="s">
        <v>144</v>
      </c>
      <c r="B81" s="2164">
        <v>139896</v>
      </c>
      <c r="C81" s="2164">
        <v>67169</v>
      </c>
      <c r="D81" s="2164">
        <v>72166</v>
      </c>
      <c r="E81" s="2164">
        <v>34707</v>
      </c>
      <c r="F81" s="211" t="s">
        <v>145</v>
      </c>
    </row>
    <row r="82" spans="1:6" ht="14.25" customHeight="1">
      <c r="A82" s="1643" t="s">
        <v>146</v>
      </c>
      <c r="B82" s="2164">
        <v>42914</v>
      </c>
      <c r="C82" s="2164">
        <v>20198</v>
      </c>
      <c r="D82" s="2164">
        <v>30230</v>
      </c>
      <c r="E82" s="2164">
        <v>14131</v>
      </c>
      <c r="F82" s="211" t="s">
        <v>147</v>
      </c>
    </row>
    <row r="83" spans="1:6" ht="14.25" customHeight="1">
      <c r="A83" s="1643" t="s">
        <v>148</v>
      </c>
      <c r="B83" s="2164">
        <v>74208</v>
      </c>
      <c r="C83" s="2164">
        <v>35572</v>
      </c>
      <c r="D83" s="2164">
        <v>48156</v>
      </c>
      <c r="E83" s="2164">
        <v>22830</v>
      </c>
      <c r="F83" s="211" t="s">
        <v>1574</v>
      </c>
    </row>
    <row r="84" spans="1:6" ht="14.25" customHeight="1">
      <c r="A84" s="1643" t="s">
        <v>149</v>
      </c>
      <c r="B84" s="2164">
        <v>32012</v>
      </c>
      <c r="C84" s="2164">
        <v>15232</v>
      </c>
      <c r="D84" s="2164">
        <v>23114</v>
      </c>
      <c r="E84" s="2164">
        <v>10998</v>
      </c>
      <c r="F84" s="211" t="s">
        <v>150</v>
      </c>
    </row>
    <row r="85" spans="1:6" ht="14.25" customHeight="1">
      <c r="A85" s="1639" t="s">
        <v>151</v>
      </c>
      <c r="B85" s="1642">
        <f>SUM(B86:B90)</f>
        <v>225015</v>
      </c>
      <c r="C85" s="1642">
        <f>SUM(C86:C90)</f>
        <v>108737</v>
      </c>
      <c r="D85" s="1642">
        <f>SUM(D86:D90)</f>
        <v>166420</v>
      </c>
      <c r="E85" s="1642">
        <f>SUM(E86:E90)</f>
        <v>80315</v>
      </c>
      <c r="F85" s="78" t="s">
        <v>152</v>
      </c>
    </row>
    <row r="86" spans="1:6" ht="14.25" customHeight="1">
      <c r="A86" s="1643" t="s">
        <v>153</v>
      </c>
      <c r="B86" s="2164">
        <v>54273</v>
      </c>
      <c r="C86" s="2164">
        <v>26320</v>
      </c>
      <c r="D86" s="2164">
        <v>31909</v>
      </c>
      <c r="E86" s="2164">
        <v>15357</v>
      </c>
      <c r="F86" s="211" t="s">
        <v>154</v>
      </c>
    </row>
    <row r="87" spans="1:6" ht="14.25" customHeight="1">
      <c r="A87" s="1643" t="s">
        <v>155</v>
      </c>
      <c r="B87" s="2164">
        <v>39378</v>
      </c>
      <c r="C87" s="2164">
        <v>19111</v>
      </c>
      <c r="D87" s="2164">
        <v>29861</v>
      </c>
      <c r="E87" s="2164">
        <v>14546</v>
      </c>
      <c r="F87" s="211" t="s">
        <v>156</v>
      </c>
    </row>
    <row r="88" spans="1:6" ht="14.25" customHeight="1">
      <c r="A88" s="1643" t="s">
        <v>157</v>
      </c>
      <c r="B88" s="2164">
        <v>37686</v>
      </c>
      <c r="C88" s="2164">
        <v>18184</v>
      </c>
      <c r="D88" s="2164">
        <v>28092</v>
      </c>
      <c r="E88" s="2164">
        <v>13516</v>
      </c>
      <c r="F88" s="211" t="s">
        <v>158</v>
      </c>
    </row>
    <row r="89" spans="1:6" ht="14.25" customHeight="1">
      <c r="A89" s="1643" t="s">
        <v>159</v>
      </c>
      <c r="B89" s="2164">
        <v>48531</v>
      </c>
      <c r="C89" s="2164">
        <v>23407</v>
      </c>
      <c r="D89" s="2164">
        <v>38993</v>
      </c>
      <c r="E89" s="2164">
        <v>18845</v>
      </c>
      <c r="F89" s="211" t="s">
        <v>160</v>
      </c>
    </row>
    <row r="90" spans="1:6" ht="14.25" customHeight="1">
      <c r="A90" s="1643" t="s">
        <v>161</v>
      </c>
      <c r="B90" s="2164">
        <v>45147</v>
      </c>
      <c r="C90" s="2164">
        <v>21715</v>
      </c>
      <c r="D90" s="2164">
        <v>37565</v>
      </c>
      <c r="E90" s="2164">
        <v>18051</v>
      </c>
      <c r="F90" s="211" t="s">
        <v>162</v>
      </c>
    </row>
    <row r="91" spans="1:6" ht="14.25" customHeight="1">
      <c r="A91" s="1645" t="s">
        <v>163</v>
      </c>
      <c r="B91" s="1642">
        <f>SUM(B92:B97)</f>
        <v>309929</v>
      </c>
      <c r="C91" s="1642">
        <f>SUM(C92:C97)</f>
        <v>149533</v>
      </c>
      <c r="D91" s="1642">
        <f>SUM(D92:D97)</f>
        <v>177785</v>
      </c>
      <c r="E91" s="1642">
        <f>SUM(E92:E97)</f>
        <v>85437</v>
      </c>
      <c r="F91" s="76" t="s">
        <v>164</v>
      </c>
    </row>
    <row r="92" spans="1:6" ht="14.25" customHeight="1">
      <c r="A92" s="1643" t="s">
        <v>165</v>
      </c>
      <c r="B92" s="2164">
        <v>55696</v>
      </c>
      <c r="C92" s="2164">
        <v>26855</v>
      </c>
      <c r="D92" s="2164">
        <v>24779</v>
      </c>
      <c r="E92" s="2164">
        <v>11969</v>
      </c>
      <c r="F92" s="211" t="s">
        <v>166</v>
      </c>
    </row>
    <row r="93" spans="1:6" ht="14.25" customHeight="1">
      <c r="A93" s="1643" t="s">
        <v>167</v>
      </c>
      <c r="B93" s="2164">
        <v>60318</v>
      </c>
      <c r="C93" s="2164">
        <v>28990</v>
      </c>
      <c r="D93" s="2164">
        <v>54042</v>
      </c>
      <c r="E93" s="2164">
        <v>25919</v>
      </c>
      <c r="F93" s="211" t="s">
        <v>1576</v>
      </c>
    </row>
    <row r="94" spans="1:6" ht="14.25" customHeight="1">
      <c r="A94" s="1643" t="s">
        <v>169</v>
      </c>
      <c r="B94" s="2164">
        <v>59797</v>
      </c>
      <c r="C94" s="2164">
        <v>29089</v>
      </c>
      <c r="D94" s="2164">
        <v>8311</v>
      </c>
      <c r="E94" s="2164">
        <v>4000</v>
      </c>
      <c r="F94" s="211" t="s">
        <v>1580</v>
      </c>
    </row>
    <row r="95" spans="1:6" ht="14.25" customHeight="1">
      <c r="A95" s="1643" t="s">
        <v>171</v>
      </c>
      <c r="B95" s="2164">
        <v>102278</v>
      </c>
      <c r="C95" s="2164">
        <v>49344</v>
      </c>
      <c r="D95" s="2164">
        <v>71605</v>
      </c>
      <c r="E95" s="2164">
        <v>34443</v>
      </c>
      <c r="F95" s="211" t="s">
        <v>172</v>
      </c>
    </row>
    <row r="96" spans="1:6" ht="14.25" customHeight="1">
      <c r="A96" s="1643" t="s">
        <v>173</v>
      </c>
      <c r="B96" s="2164">
        <v>13666</v>
      </c>
      <c r="C96" s="2164">
        <v>6541</v>
      </c>
      <c r="D96" s="2164">
        <v>8616</v>
      </c>
      <c r="E96" s="2164">
        <v>4131</v>
      </c>
      <c r="F96" s="211" t="s">
        <v>174</v>
      </c>
    </row>
    <row r="97" spans="1:6" ht="14.25" customHeight="1">
      <c r="A97" s="1643" t="s">
        <v>175</v>
      </c>
      <c r="B97" s="2164">
        <v>18174</v>
      </c>
      <c r="C97" s="2164">
        <v>8714</v>
      </c>
      <c r="D97" s="2164">
        <v>10432</v>
      </c>
      <c r="E97" s="2164">
        <v>4975</v>
      </c>
      <c r="F97" s="211" t="s">
        <v>176</v>
      </c>
    </row>
    <row r="98" spans="1:6" ht="14.25" customHeight="1">
      <c r="A98" s="1634" t="s">
        <v>177</v>
      </c>
      <c r="B98" s="1642">
        <f>SUM(B99:B102)</f>
        <v>44450</v>
      </c>
      <c r="C98" s="1642">
        <f>SUM(C99:C102)</f>
        <v>21561</v>
      </c>
      <c r="D98" s="1642">
        <f>SUM(D99:D102)</f>
        <v>15281</v>
      </c>
      <c r="E98" s="1642">
        <f>SUM(E99:E102)</f>
        <v>7382</v>
      </c>
      <c r="F98" s="76" t="s">
        <v>178</v>
      </c>
    </row>
    <row r="99" spans="1:6" ht="14.25" customHeight="1">
      <c r="A99" s="1643" t="s">
        <v>179</v>
      </c>
      <c r="B99" s="2164">
        <v>2973</v>
      </c>
      <c r="C99" s="2164">
        <v>1392</v>
      </c>
      <c r="D99" s="2164">
        <v>545</v>
      </c>
      <c r="E99" s="2164">
        <v>235</v>
      </c>
      <c r="F99" s="211" t="s">
        <v>180</v>
      </c>
    </row>
    <row r="100" spans="1:6" ht="14.25" customHeight="1">
      <c r="A100" s="1643" t="s">
        <v>181</v>
      </c>
      <c r="B100" s="2164">
        <v>19783</v>
      </c>
      <c r="C100" s="2164">
        <v>9608</v>
      </c>
      <c r="D100" s="2164">
        <v>5736</v>
      </c>
      <c r="E100" s="2164">
        <v>2731</v>
      </c>
      <c r="F100" s="211" t="s">
        <v>182</v>
      </c>
    </row>
    <row r="101" spans="1:6" ht="14.25" customHeight="1">
      <c r="A101" s="1643" t="s">
        <v>183</v>
      </c>
      <c r="B101" s="2164">
        <v>12054</v>
      </c>
      <c r="C101" s="2164">
        <v>5929</v>
      </c>
      <c r="D101" s="2164">
        <v>8879</v>
      </c>
      <c r="E101" s="2164">
        <v>4359</v>
      </c>
      <c r="F101" s="211" t="s">
        <v>184</v>
      </c>
    </row>
    <row r="102" spans="1:6" ht="14.25" customHeight="1">
      <c r="A102" s="1643" t="s">
        <v>185</v>
      </c>
      <c r="B102" s="2164">
        <v>9640</v>
      </c>
      <c r="C102" s="2164">
        <v>4632</v>
      </c>
      <c r="D102" s="2164">
        <v>121</v>
      </c>
      <c r="E102" s="2164">
        <v>57</v>
      </c>
      <c r="F102" s="211" t="s">
        <v>186</v>
      </c>
    </row>
    <row r="103" spans="1:6" ht="14.25" customHeight="1">
      <c r="A103" s="1638" t="s">
        <v>187</v>
      </c>
      <c r="B103" s="1642">
        <f>SUM(B104:B107)</f>
        <v>37621</v>
      </c>
      <c r="C103" s="1642">
        <f>SUM(C104:C107)</f>
        <v>18374</v>
      </c>
      <c r="D103" s="1642">
        <f>SUM(D104:D107)</f>
        <v>884</v>
      </c>
      <c r="E103" s="1642">
        <f>SUM(E104:E107)</f>
        <v>418</v>
      </c>
      <c r="F103" s="76" t="s">
        <v>188</v>
      </c>
    </row>
    <row r="104" spans="1:6" ht="14.25" customHeight="1">
      <c r="A104" s="1643" t="s">
        <v>189</v>
      </c>
      <c r="B104" s="2164">
        <v>6387</v>
      </c>
      <c r="C104" s="2164">
        <v>3096</v>
      </c>
      <c r="D104" s="2164">
        <v>0</v>
      </c>
      <c r="E104" s="2164">
        <v>0</v>
      </c>
      <c r="F104" s="211" t="s">
        <v>190</v>
      </c>
    </row>
    <row r="105" spans="1:6" ht="15">
      <c r="A105" s="1643" t="s">
        <v>191</v>
      </c>
      <c r="B105" s="2164">
        <v>4721</v>
      </c>
      <c r="C105" s="2164">
        <v>2333</v>
      </c>
      <c r="D105" s="2164">
        <v>48</v>
      </c>
      <c r="E105" s="2164">
        <v>18</v>
      </c>
      <c r="F105" s="211" t="s">
        <v>192</v>
      </c>
    </row>
    <row r="106" spans="1:6" ht="15">
      <c r="A106" s="1643" t="s">
        <v>2053</v>
      </c>
      <c r="B106" s="2164">
        <v>24879</v>
      </c>
      <c r="C106" s="2164">
        <v>12128</v>
      </c>
      <c r="D106" s="2164">
        <v>315</v>
      </c>
      <c r="E106" s="2164">
        <v>143</v>
      </c>
      <c r="F106" s="211" t="s">
        <v>193</v>
      </c>
    </row>
    <row r="107" spans="1:6" ht="15">
      <c r="A107" s="1643" t="s">
        <v>194</v>
      </c>
      <c r="B107" s="2164">
        <v>1634</v>
      </c>
      <c r="C107" s="2164">
        <v>817</v>
      </c>
      <c r="D107" s="2164">
        <v>521</v>
      </c>
      <c r="E107" s="2164">
        <v>257</v>
      </c>
      <c r="F107" s="211" t="s">
        <v>195</v>
      </c>
    </row>
    <row r="108" spans="1:6" ht="14.25">
      <c r="A108" s="1634" t="s">
        <v>196</v>
      </c>
      <c r="B108" s="1642">
        <f>SUM(B109:B110)</f>
        <v>14102</v>
      </c>
      <c r="C108" s="1642">
        <f>SUM(C109:C110)</f>
        <v>7081</v>
      </c>
      <c r="D108" s="1642">
        <f>SUM(D109:D110)</f>
        <v>446</v>
      </c>
      <c r="E108" s="1642">
        <f>SUM(E109:E110)</f>
        <v>231</v>
      </c>
      <c r="F108" s="76" t="s">
        <v>197</v>
      </c>
    </row>
    <row r="109" spans="1:6" ht="15">
      <c r="A109" s="1646" t="s">
        <v>198</v>
      </c>
      <c r="B109" s="2164">
        <v>378</v>
      </c>
      <c r="C109" s="2164">
        <v>196</v>
      </c>
      <c r="D109" s="2164">
        <v>378</v>
      </c>
      <c r="E109" s="2164">
        <v>196</v>
      </c>
      <c r="F109" s="82" t="s">
        <v>2052</v>
      </c>
    </row>
    <row r="110" spans="1:6" ht="15">
      <c r="A110" s="1640" t="s">
        <v>200</v>
      </c>
      <c r="B110" s="2164">
        <v>13724</v>
      </c>
      <c r="C110" s="2164">
        <v>6885</v>
      </c>
      <c r="D110" s="2164">
        <v>68</v>
      </c>
      <c r="E110" s="2164">
        <v>35</v>
      </c>
      <c r="F110" s="82" t="s">
        <v>2050</v>
      </c>
    </row>
    <row r="111" spans="1:6" ht="14.25">
      <c r="A111" s="1647" t="s">
        <v>214</v>
      </c>
      <c r="B111" s="1648">
        <f>'prim 10'!B47+'prim 10'!B39+'prim 10'!B29+'prim 10'!B20+'prim 10'!B11+'prim 10'!B108+'prim 10'!B103+'prim 10'!B98+'prim 10'!B91+'prim 10'!B85+'prim 10'!B76+'prim 10'!B66</f>
        <v>3643498</v>
      </c>
      <c r="C111" s="1648">
        <f>'prim 10'!C47+'prim 10'!C39+'prim 10'!C29+'prim 10'!C20+'prim 10'!C11+'prim 10'!C108+'prim 10'!C103+'prim 10'!C98+'prim 10'!C91+'prim 10'!C85+'prim 10'!C76+'prim 10'!C66</f>
        <v>1753739</v>
      </c>
      <c r="D111" s="1648">
        <f>'prim 10'!D47+'prim 10'!D39+'prim 10'!D29+'prim 10'!D20+'prim 10'!D11+'prim 10'!D108+'prim 10'!D103+'prim 10'!D98+'prim 10'!D91+'prim 10'!D85+'prim 10'!D76+'prim 10'!D66</f>
        <v>1993462</v>
      </c>
      <c r="E111" s="1648">
        <f>'prim 10'!E47+'prim 10'!E39+'prim 10'!E29+'prim 10'!E20+'prim 10'!E11+'prim 10'!E108+'prim 10'!E103+'prim 10'!E98+'prim 10'!E91+'prim 10'!E85+'prim 10'!E76+'prim 10'!E66</f>
        <v>954846</v>
      </c>
      <c r="F111" s="216" t="s">
        <v>11</v>
      </c>
    </row>
    <row r="112" spans="1:6" ht="14.25">
      <c r="A112" s="364"/>
      <c r="B112" s="240"/>
      <c r="C112" s="240"/>
      <c r="D112" s="240"/>
      <c r="E112" s="240"/>
      <c r="F112" s="216"/>
    </row>
    <row r="113" spans="1:6" ht="15.75">
      <c r="A113" s="364"/>
      <c r="B113" s="240"/>
      <c r="C113" s="240"/>
      <c r="D113" s="240"/>
      <c r="E113" s="240"/>
      <c r="F113" s="217"/>
    </row>
    <row r="114" spans="1:6" ht="15.75">
      <c r="A114" s="364"/>
      <c r="B114" s="240"/>
      <c r="C114" s="240"/>
      <c r="D114" s="240"/>
      <c r="E114" s="240"/>
      <c r="F114" s="217"/>
    </row>
    <row r="115" spans="1:6" ht="15.75">
      <c r="A115" s="364"/>
      <c r="B115" s="240"/>
      <c r="C115" s="240"/>
      <c r="D115" s="240"/>
      <c r="E115" s="240"/>
      <c r="F115" s="217"/>
    </row>
    <row r="116" spans="1:6">
      <c r="A116" s="22" t="s">
        <v>1578</v>
      </c>
      <c r="B116" s="367"/>
      <c r="C116" s="367"/>
      <c r="D116" s="162"/>
      <c r="E116" s="310"/>
      <c r="F116" s="23" t="s">
        <v>1577</v>
      </c>
    </row>
    <row r="117" spans="1:6" ht="15.75">
      <c r="A117" s="364"/>
      <c r="B117" s="240"/>
      <c r="C117" s="240"/>
      <c r="D117" s="240"/>
      <c r="E117" s="240"/>
      <c r="F117" s="217"/>
    </row>
    <row r="118" spans="1:6" ht="15.75">
      <c r="A118" s="364"/>
      <c r="B118" s="240"/>
      <c r="C118" s="240"/>
      <c r="D118" s="240"/>
      <c r="E118" s="240"/>
      <c r="F118" s="217"/>
    </row>
    <row r="119" spans="1:6" ht="15.75">
      <c r="A119" s="365"/>
      <c r="B119" s="240"/>
      <c r="C119" s="240"/>
      <c r="D119" s="240"/>
      <c r="E119" s="240"/>
      <c r="F119" s="366"/>
    </row>
    <row r="120" spans="1:6" ht="15.75">
      <c r="A120" s="365"/>
      <c r="B120" s="240"/>
      <c r="C120" s="240"/>
      <c r="D120" s="240"/>
      <c r="E120" s="240"/>
      <c r="F120" s="366"/>
    </row>
    <row r="121" spans="1:6" ht="15.75">
      <c r="A121" s="365"/>
      <c r="B121" s="240"/>
      <c r="C121" s="240"/>
      <c r="D121" s="240"/>
      <c r="E121" s="240"/>
      <c r="F121" s="366"/>
    </row>
    <row r="123" spans="1:6" ht="15.75">
      <c r="A123" s="365"/>
      <c r="B123" s="240"/>
      <c r="C123" s="240"/>
      <c r="D123" s="240"/>
      <c r="E123" s="240"/>
      <c r="F123" s="366"/>
    </row>
  </sheetData>
  <mergeCells count="7">
    <mergeCell ref="B62:C62"/>
    <mergeCell ref="D62:E62"/>
    <mergeCell ref="D6:E6"/>
    <mergeCell ref="B7:C7"/>
    <mergeCell ref="D7:E7"/>
    <mergeCell ref="E59:F59"/>
    <mergeCell ref="D61:E61"/>
  </mergeCells>
  <pageMargins left="0.78740157480314965" right="0.6015625" top="1.1811023622047245" bottom="0.98425196850393704" header="0.51181102362204722" footer="0.51181102362204722"/>
  <pageSetup paperSize="9" scale="75" orientation="portrait" r:id="rId1"/>
  <headerFooter alignWithMargins="0"/>
  <rowBreaks count="1" manualBreakCount="1">
    <brk id="55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A1:G151"/>
  <sheetViews>
    <sheetView showGridLines="0" zoomScalePageLayoutView="70" workbookViewId="0">
      <selection activeCell="K15" sqref="K15"/>
    </sheetView>
  </sheetViews>
  <sheetFormatPr baseColWidth="10" defaultColWidth="11.42578125" defaultRowHeight="12.75"/>
  <cols>
    <col min="1" max="1" width="22.7109375" style="325" customWidth="1"/>
    <col min="2" max="5" width="14.7109375" style="370" customWidth="1"/>
    <col min="6" max="6" width="24.7109375" style="370" customWidth="1"/>
    <col min="7" max="7" width="10.7109375" style="325" customWidth="1"/>
    <col min="8" max="16384" width="11.42578125" style="325"/>
  </cols>
  <sheetData>
    <row r="1" spans="1:7" ht="24.75" customHeight="1">
      <c r="A1" s="369" t="s">
        <v>218</v>
      </c>
      <c r="E1" s="2517" t="s">
        <v>219</v>
      </c>
      <c r="F1" s="2517"/>
    </row>
    <row r="2" spans="1:7" ht="18.95" customHeight="1">
      <c r="F2" s="371"/>
    </row>
    <row r="3" spans="1:7" ht="18.95" customHeight="1">
      <c r="A3" s="372" t="s">
        <v>313</v>
      </c>
      <c r="E3" s="2518" t="s">
        <v>314</v>
      </c>
      <c r="F3" s="2518"/>
    </row>
    <row r="4" spans="1:7" ht="18.95" customHeight="1">
      <c r="A4" s="372" t="s">
        <v>1960</v>
      </c>
      <c r="F4" s="1685" t="s">
        <v>1961</v>
      </c>
    </row>
    <row r="5" spans="1:7" ht="18.95" customHeight="1">
      <c r="C5" s="374"/>
      <c r="D5" s="375"/>
      <c r="E5" s="374"/>
      <c r="F5" s="371"/>
    </row>
    <row r="6" spans="1:7" ht="18.95" customHeight="1">
      <c r="C6" s="374"/>
      <c r="D6" s="375"/>
      <c r="E6" s="374"/>
      <c r="F6" s="371"/>
    </row>
    <row r="7" spans="1:7" ht="16.5" customHeight="1">
      <c r="A7" s="388"/>
      <c r="B7" s="2519" t="s">
        <v>1572</v>
      </c>
      <c r="C7" s="2519"/>
      <c r="D7" s="2520" t="s">
        <v>1467</v>
      </c>
      <c r="E7" s="2520"/>
      <c r="F7" s="379"/>
    </row>
    <row r="8" spans="1:7" ht="32.25" customHeight="1">
      <c r="A8" s="388"/>
      <c r="B8" s="2521" t="s">
        <v>1466</v>
      </c>
      <c r="C8" s="2521"/>
      <c r="D8" s="2522" t="s">
        <v>1459</v>
      </c>
      <c r="E8" s="2522"/>
      <c r="F8" s="387"/>
      <c r="G8" s="376"/>
    </row>
    <row r="9" spans="1:7" ht="23.25" customHeight="1">
      <c r="A9" s="385" t="s">
        <v>280</v>
      </c>
      <c r="B9" s="1628" t="str">
        <f>LEFT(C9,4)+1&amp;"-"&amp;RIGHT(C9,4)+1</f>
        <v>2025-2024</v>
      </c>
      <c r="C9" s="376" t="s">
        <v>2049</v>
      </c>
      <c r="D9" s="1628" t="str">
        <f>LEFT(E9,4)+1&amp;"-"&amp;RIGHT(E9,4)+1</f>
        <v>2025-2024</v>
      </c>
      <c r="E9" s="376" t="s">
        <v>2049</v>
      </c>
      <c r="F9" s="377" t="s">
        <v>281</v>
      </c>
      <c r="G9" s="378"/>
    </row>
    <row r="10" spans="1:7" ht="9" customHeight="1">
      <c r="F10" s="379"/>
    </row>
    <row r="11" spans="1:7" ht="20.100000000000001" customHeight="1">
      <c r="A11" s="1625" t="s">
        <v>316</v>
      </c>
      <c r="B11" s="1272">
        <v>452722</v>
      </c>
      <c r="C11" s="1272">
        <v>464202</v>
      </c>
      <c r="D11" s="1272">
        <v>253054</v>
      </c>
      <c r="E11" s="1272">
        <v>256628</v>
      </c>
      <c r="F11" s="380" t="s">
        <v>317</v>
      </c>
      <c r="G11" s="143"/>
    </row>
    <row r="12" spans="1:7" ht="20.100000000000001" customHeight="1">
      <c r="A12" s="1626" t="s">
        <v>318</v>
      </c>
      <c r="B12" s="1272">
        <v>60854</v>
      </c>
      <c r="C12" s="1272">
        <v>68733</v>
      </c>
      <c r="D12" s="1272">
        <v>31189</v>
      </c>
      <c r="E12" s="1272">
        <v>35525</v>
      </c>
      <c r="F12" s="380" t="s">
        <v>319</v>
      </c>
      <c r="G12" s="143"/>
    </row>
    <row r="13" spans="1:7" ht="20.100000000000001" customHeight="1">
      <c r="A13" s="1626" t="s">
        <v>320</v>
      </c>
      <c r="B13" s="1272">
        <v>2460</v>
      </c>
      <c r="C13" s="1272">
        <v>3164</v>
      </c>
      <c r="D13" s="1272">
        <v>1356</v>
      </c>
      <c r="E13" s="1272">
        <v>1855</v>
      </c>
      <c r="F13" s="380" t="s">
        <v>321</v>
      </c>
      <c r="G13" s="143"/>
    </row>
    <row r="14" spans="1:7" ht="20.100000000000001" customHeight="1">
      <c r="A14" s="1625" t="s">
        <v>322</v>
      </c>
      <c r="B14" s="1272">
        <v>1640</v>
      </c>
      <c r="C14" s="1272">
        <v>2453</v>
      </c>
      <c r="D14" s="1272">
        <v>901</v>
      </c>
      <c r="E14" s="1272">
        <v>1475</v>
      </c>
      <c r="F14" s="380" t="s">
        <v>323</v>
      </c>
      <c r="G14" s="143"/>
    </row>
    <row r="15" spans="1:7" ht="24.75" customHeight="1">
      <c r="A15" s="384" t="s">
        <v>10</v>
      </c>
      <c r="B15" s="1627">
        <f>SUM(B11:B14)</f>
        <v>517676</v>
      </c>
      <c r="C15" s="1627">
        <f>SUM(C11:C14)</f>
        <v>538552</v>
      </c>
      <c r="D15" s="1627">
        <f>SUM(D11:D14)</f>
        <v>286500</v>
      </c>
      <c r="E15" s="1627">
        <f>SUM(E11:E14)</f>
        <v>295483</v>
      </c>
      <c r="F15" s="381" t="s">
        <v>11</v>
      </c>
      <c r="G15" s="331"/>
    </row>
    <row r="16" spans="1:7" ht="14.25">
      <c r="F16" s="377"/>
      <c r="G16" s="143"/>
    </row>
    <row r="17" spans="1:7" ht="15">
      <c r="F17" s="379"/>
      <c r="G17" s="143"/>
    </row>
    <row r="18" spans="1:7" ht="23.85" customHeight="1">
      <c r="A18" s="385" t="s">
        <v>6</v>
      </c>
      <c r="B18" s="387"/>
      <c r="C18" s="387"/>
      <c r="F18" s="382" t="s">
        <v>7</v>
      </c>
      <c r="G18" s="331"/>
    </row>
    <row r="19" spans="1:7" ht="9" customHeight="1">
      <c r="A19" s="388"/>
      <c r="B19" s="387"/>
      <c r="C19" s="387"/>
      <c r="F19" s="379"/>
      <c r="G19" s="143"/>
    </row>
    <row r="20" spans="1:7" ht="20.100000000000001" customHeight="1">
      <c r="A20" s="1625" t="s">
        <v>316</v>
      </c>
      <c r="B20" s="1272">
        <v>221945</v>
      </c>
      <c r="C20" s="1272">
        <v>230366</v>
      </c>
      <c r="D20" s="1272">
        <v>123550</v>
      </c>
      <c r="E20" s="1272">
        <v>126985</v>
      </c>
      <c r="F20" s="380" t="s">
        <v>317</v>
      </c>
      <c r="G20" s="143"/>
    </row>
    <row r="21" spans="1:7" ht="20.100000000000001" customHeight="1">
      <c r="A21" s="1626" t="s">
        <v>318</v>
      </c>
      <c r="B21" s="1272">
        <v>29116</v>
      </c>
      <c r="C21" s="1272">
        <v>33163</v>
      </c>
      <c r="D21" s="1272">
        <v>15045</v>
      </c>
      <c r="E21" s="1272">
        <v>17301</v>
      </c>
      <c r="F21" s="380" t="s">
        <v>319</v>
      </c>
      <c r="G21" s="143"/>
    </row>
    <row r="22" spans="1:7" ht="20.100000000000001" customHeight="1">
      <c r="A22" s="1626" t="s">
        <v>320</v>
      </c>
      <c r="B22" s="1272">
        <v>1109</v>
      </c>
      <c r="C22" s="1272">
        <v>1523</v>
      </c>
      <c r="D22" s="1272">
        <v>656</v>
      </c>
      <c r="E22" s="1272">
        <v>929</v>
      </c>
      <c r="F22" s="380" t="s">
        <v>321</v>
      </c>
      <c r="G22" s="143"/>
    </row>
    <row r="23" spans="1:7" ht="20.100000000000001" customHeight="1">
      <c r="A23" s="1625" t="s">
        <v>322</v>
      </c>
      <c r="B23" s="1272">
        <v>732</v>
      </c>
      <c r="C23" s="1272">
        <v>1187</v>
      </c>
      <c r="D23" s="1272">
        <v>441</v>
      </c>
      <c r="E23" s="1272">
        <v>783</v>
      </c>
      <c r="F23" s="380" t="s">
        <v>323</v>
      </c>
      <c r="G23" s="331"/>
    </row>
    <row r="24" spans="1:7" ht="24.75" customHeight="1">
      <c r="A24" s="384" t="s">
        <v>10</v>
      </c>
      <c r="B24" s="1627">
        <f>SUM(B20:B23)</f>
        <v>252902</v>
      </c>
      <c r="C24" s="1627">
        <f>SUM(C20:C23)</f>
        <v>266239</v>
      </c>
      <c r="D24" s="1627">
        <f>SUM(D20:D23)</f>
        <v>139692</v>
      </c>
      <c r="E24" s="1627">
        <f>SUM(E20:E23)</f>
        <v>145998</v>
      </c>
      <c r="F24" s="381" t="s">
        <v>11</v>
      </c>
    </row>
    <row r="25" spans="1:7">
      <c r="F25" s="371"/>
    </row>
    <row r="26" spans="1:7">
      <c r="F26" s="371"/>
    </row>
    <row r="27" spans="1:7">
      <c r="F27" s="371"/>
    </row>
    <row r="28" spans="1:7" ht="15" customHeight="1">
      <c r="F28" s="371"/>
    </row>
    <row r="29" spans="1:7">
      <c r="F29" s="371"/>
    </row>
    <row r="30" spans="1:7">
      <c r="F30" s="371"/>
    </row>
    <row r="31" spans="1:7">
      <c r="F31" s="371"/>
    </row>
    <row r="32" spans="1:7">
      <c r="F32" s="371"/>
    </row>
    <row r="33" spans="2:6">
      <c r="F33" s="371"/>
    </row>
    <row r="34" spans="2:6">
      <c r="B34" s="325"/>
      <c r="C34" s="325"/>
      <c r="D34" s="325"/>
      <c r="E34" s="325"/>
      <c r="F34" s="371"/>
    </row>
    <row r="35" spans="2:6">
      <c r="B35" s="325"/>
      <c r="C35" s="325"/>
      <c r="D35" s="325"/>
      <c r="E35" s="325"/>
      <c r="F35" s="371"/>
    </row>
    <row r="36" spans="2:6">
      <c r="B36" s="325"/>
      <c r="C36" s="325"/>
      <c r="D36" s="325"/>
      <c r="E36" s="325"/>
      <c r="F36" s="371"/>
    </row>
    <row r="37" spans="2:6">
      <c r="B37" s="325"/>
      <c r="C37" s="325"/>
      <c r="D37" s="325"/>
      <c r="E37" s="325"/>
      <c r="F37" s="371"/>
    </row>
    <row r="38" spans="2:6">
      <c r="B38" s="325"/>
      <c r="C38" s="325"/>
      <c r="D38" s="325"/>
      <c r="E38" s="325"/>
      <c r="F38" s="371"/>
    </row>
    <row r="39" spans="2:6" ht="15" customHeight="1">
      <c r="B39" s="325"/>
      <c r="C39" s="325"/>
      <c r="D39" s="325"/>
      <c r="E39" s="325"/>
      <c r="F39" s="371"/>
    </row>
    <row r="40" spans="2:6" ht="15" customHeight="1">
      <c r="B40" s="325"/>
      <c r="C40" s="325"/>
      <c r="D40" s="325"/>
      <c r="E40" s="325"/>
      <c r="F40" s="371"/>
    </row>
    <row r="41" spans="2:6" ht="15" customHeight="1">
      <c r="B41" s="325"/>
      <c r="C41" s="325"/>
      <c r="D41" s="325"/>
      <c r="E41" s="325"/>
      <c r="F41" s="371"/>
    </row>
    <row r="42" spans="2:6" ht="15" customHeight="1">
      <c r="B42" s="325"/>
      <c r="C42" s="325"/>
      <c r="D42" s="325"/>
      <c r="E42" s="325"/>
      <c r="F42" s="371"/>
    </row>
    <row r="43" spans="2:6" ht="15" customHeight="1">
      <c r="B43" s="325"/>
      <c r="C43" s="325"/>
      <c r="D43" s="325"/>
      <c r="E43" s="325"/>
      <c r="F43" s="371"/>
    </row>
    <row r="44" spans="2:6" ht="15" customHeight="1">
      <c r="B44" s="325"/>
      <c r="C44" s="325"/>
      <c r="D44" s="325"/>
      <c r="E44" s="325"/>
      <c r="F44" s="371"/>
    </row>
    <row r="45" spans="2:6" ht="15" customHeight="1">
      <c r="B45" s="325"/>
      <c r="C45" s="325"/>
      <c r="D45" s="325"/>
      <c r="E45" s="325"/>
      <c r="F45" s="371"/>
    </row>
    <row r="46" spans="2:6" ht="15" customHeight="1">
      <c r="B46" s="325"/>
      <c r="C46" s="325"/>
      <c r="D46" s="325"/>
      <c r="E46" s="325"/>
      <c r="F46" s="371"/>
    </row>
    <row r="47" spans="2:6" ht="15" customHeight="1">
      <c r="B47" s="325"/>
      <c r="C47" s="325"/>
      <c r="D47" s="325"/>
      <c r="E47" s="325"/>
      <c r="F47" s="371"/>
    </row>
    <row r="48" spans="2:6">
      <c r="B48" s="325"/>
      <c r="C48" s="325"/>
      <c r="D48" s="325"/>
      <c r="E48" s="325"/>
      <c r="F48" s="371"/>
    </row>
    <row r="49" spans="1:6">
      <c r="B49" s="325"/>
      <c r="C49" s="325"/>
      <c r="D49" s="325"/>
      <c r="E49" s="325"/>
      <c r="F49" s="371"/>
    </row>
    <row r="50" spans="1:6">
      <c r="F50" s="371"/>
    </row>
    <row r="51" spans="1:6">
      <c r="F51" s="371"/>
    </row>
    <row r="52" spans="1:6" ht="12.75" customHeight="1">
      <c r="F52" s="371"/>
    </row>
    <row r="53" spans="1:6" ht="15" customHeight="1">
      <c r="F53" s="371"/>
    </row>
    <row r="54" spans="1:6" ht="12.75" customHeight="1">
      <c r="F54" s="371"/>
    </row>
    <row r="55" spans="1:6" ht="12.75" customHeight="1">
      <c r="F55" s="371"/>
    </row>
    <row r="56" spans="1:6" ht="12.75" customHeight="1">
      <c r="F56" s="371"/>
    </row>
    <row r="57" spans="1:6" ht="12.75" customHeight="1">
      <c r="F57" s="371"/>
    </row>
    <row r="58" spans="1:6" ht="12.75" customHeight="1">
      <c r="F58" s="371"/>
    </row>
    <row r="59" spans="1:6" ht="12.75" customHeight="1">
      <c r="F59" s="371"/>
    </row>
    <row r="60" spans="1:6" ht="12.75" customHeight="1">
      <c r="A60" s="22" t="s">
        <v>1578</v>
      </c>
      <c r="B60" s="22"/>
      <c r="C60" s="22"/>
      <c r="D60" s="327"/>
      <c r="E60" s="152"/>
      <c r="F60" s="23" t="s">
        <v>1577</v>
      </c>
    </row>
    <row r="61" spans="1:6" ht="12.75" customHeight="1">
      <c r="A61" s="154"/>
      <c r="F61" s="325"/>
    </row>
    <row r="62" spans="1:6" ht="12.75" customHeight="1">
      <c r="A62" s="2516"/>
      <c r="B62" s="2516"/>
      <c r="C62" s="2516"/>
      <c r="D62" s="2516"/>
      <c r="E62" s="2516"/>
      <c r="F62" s="2516"/>
    </row>
    <row r="63" spans="1:6" ht="12.75" customHeight="1"/>
    <row r="64" spans="1:6" ht="12.75" customHeight="1"/>
    <row r="65" ht="12.75" customHeight="1"/>
    <row r="66" ht="13.5" customHeight="1"/>
    <row r="67" ht="13.5" customHeight="1"/>
    <row r="83" spans="1:1" ht="15.75">
      <c r="A83" s="383"/>
    </row>
    <row r="85" spans="1:1" ht="14.25">
      <c r="A85" s="384"/>
    </row>
    <row r="86" spans="1:1" ht="14.25">
      <c r="A86" s="384"/>
    </row>
    <row r="87" spans="1:1" ht="14.25">
      <c r="A87" s="384"/>
    </row>
    <row r="88" spans="1:1" ht="14.25">
      <c r="A88" s="384"/>
    </row>
    <row r="89" spans="1:1" ht="14.25">
      <c r="A89" s="384"/>
    </row>
    <row r="90" spans="1:1" ht="14.25">
      <c r="A90" s="384"/>
    </row>
    <row r="91" spans="1:1" ht="14.25">
      <c r="A91" s="384"/>
    </row>
    <row r="96" spans="1:1" ht="18.75">
      <c r="A96" s="373"/>
    </row>
    <row r="99" spans="1:7" ht="15">
      <c r="A99" s="385"/>
      <c r="B99" s="386"/>
      <c r="C99" s="386"/>
      <c r="D99" s="386"/>
      <c r="E99" s="386"/>
      <c r="F99" s="386"/>
      <c r="G99" s="387"/>
    </row>
    <row r="100" spans="1:7" ht="14.25">
      <c r="A100" s="385"/>
      <c r="B100" s="386"/>
      <c r="C100" s="386"/>
      <c r="D100" s="386"/>
      <c r="E100" s="386"/>
      <c r="F100" s="386"/>
    </row>
    <row r="101" spans="1:7" ht="15.95" customHeight="1">
      <c r="A101" s="388"/>
      <c r="B101" s="387"/>
      <c r="C101" s="387"/>
      <c r="D101" s="387"/>
      <c r="E101" s="387"/>
      <c r="F101" s="387"/>
    </row>
    <row r="102" spans="1:7" ht="15.95" customHeight="1">
      <c r="A102" s="388"/>
      <c r="B102" s="387"/>
      <c r="C102" s="387"/>
      <c r="D102" s="387"/>
      <c r="E102" s="387"/>
      <c r="F102" s="387"/>
    </row>
    <row r="103" spans="1:7" ht="15.95" customHeight="1">
      <c r="A103" s="388"/>
      <c r="B103" s="387"/>
      <c r="C103" s="387"/>
      <c r="D103" s="387"/>
      <c r="E103" s="387"/>
      <c r="F103" s="387"/>
    </row>
    <row r="104" spans="1:7" ht="15.95" customHeight="1">
      <c r="A104" s="388"/>
      <c r="B104" s="387"/>
      <c r="C104" s="387"/>
      <c r="D104" s="387"/>
      <c r="E104" s="387"/>
      <c r="F104" s="387"/>
    </row>
    <row r="105" spans="1:7" ht="15.95" customHeight="1">
      <c r="A105" s="388"/>
      <c r="B105" s="387"/>
      <c r="C105" s="387"/>
      <c r="D105" s="387"/>
      <c r="E105" s="387"/>
      <c r="F105" s="387"/>
    </row>
    <row r="106" spans="1:7" ht="15.95" customHeight="1">
      <c r="A106" s="388"/>
      <c r="B106" s="387"/>
      <c r="C106" s="387"/>
      <c r="D106" s="387"/>
      <c r="E106" s="387"/>
      <c r="F106" s="387"/>
    </row>
    <row r="107" spans="1:7" ht="15.95" customHeight="1">
      <c r="A107" s="388"/>
      <c r="B107" s="387"/>
      <c r="C107" s="387"/>
      <c r="D107" s="387"/>
      <c r="E107" s="387"/>
      <c r="F107" s="387"/>
    </row>
    <row r="108" spans="1:7" ht="15.95" customHeight="1">
      <c r="A108" s="388"/>
      <c r="B108" s="387"/>
      <c r="C108" s="387"/>
      <c r="D108" s="387"/>
      <c r="E108" s="387"/>
      <c r="F108" s="387"/>
    </row>
    <row r="109" spans="1:7" ht="15.95" customHeight="1">
      <c r="A109" s="388"/>
      <c r="B109" s="387"/>
      <c r="C109" s="387"/>
      <c r="D109" s="387"/>
      <c r="E109" s="387"/>
      <c r="F109" s="387"/>
    </row>
    <row r="110" spans="1:7" ht="15.95" customHeight="1">
      <c r="A110" s="388"/>
      <c r="B110" s="387"/>
      <c r="C110" s="387"/>
      <c r="D110" s="387"/>
      <c r="E110" s="387"/>
      <c r="F110" s="387"/>
    </row>
    <row r="111" spans="1:7" ht="15.95" customHeight="1">
      <c r="A111" s="388"/>
      <c r="B111" s="387"/>
      <c r="C111" s="387"/>
      <c r="D111" s="387"/>
      <c r="E111" s="387"/>
      <c r="F111" s="387"/>
    </row>
    <row r="112" spans="1:7" ht="15.95" customHeight="1">
      <c r="A112" s="388"/>
      <c r="B112" s="387"/>
      <c r="C112" s="387"/>
      <c r="D112" s="387"/>
      <c r="E112" s="387"/>
      <c r="F112" s="387"/>
    </row>
    <row r="113" spans="1:6" ht="15.95" customHeight="1">
      <c r="A113" s="385"/>
      <c r="B113" s="387"/>
      <c r="C113" s="387"/>
      <c r="D113" s="387"/>
      <c r="E113" s="387"/>
      <c r="F113" s="387"/>
    </row>
    <row r="114" spans="1:6" ht="15.95" customHeight="1">
      <c r="A114" s="388"/>
      <c r="B114" s="387"/>
      <c r="C114" s="387"/>
      <c r="D114" s="387"/>
      <c r="E114" s="387"/>
      <c r="F114" s="387"/>
    </row>
    <row r="115" spans="1:6" ht="15.95" customHeight="1">
      <c r="A115" s="388"/>
      <c r="B115" s="387"/>
      <c r="C115" s="387"/>
      <c r="D115" s="387"/>
      <c r="E115" s="387"/>
      <c r="F115" s="387"/>
    </row>
    <row r="116" spans="1:6" ht="15.95" customHeight="1">
      <c r="A116" s="385"/>
      <c r="B116" s="387"/>
      <c r="C116" s="387"/>
      <c r="D116" s="387"/>
      <c r="E116" s="387"/>
      <c r="F116" s="387"/>
    </row>
    <row r="117" spans="1:6" ht="15">
      <c r="A117" s="388"/>
      <c r="B117" s="387"/>
      <c r="C117" s="387"/>
      <c r="D117" s="387"/>
      <c r="E117" s="387"/>
      <c r="F117" s="387"/>
    </row>
    <row r="118" spans="1:6" ht="15.95" customHeight="1">
      <c r="A118" s="388"/>
      <c r="B118" s="387"/>
      <c r="C118" s="387"/>
      <c r="D118" s="387"/>
      <c r="E118" s="387"/>
      <c r="F118" s="387"/>
    </row>
    <row r="119" spans="1:6" ht="15.95" customHeight="1">
      <c r="A119" s="388"/>
      <c r="B119" s="387"/>
      <c r="C119" s="387"/>
      <c r="D119" s="387"/>
      <c r="E119" s="387"/>
      <c r="F119" s="387"/>
    </row>
    <row r="120" spans="1:6" ht="15.95" customHeight="1">
      <c r="A120" s="388"/>
      <c r="B120" s="387"/>
      <c r="C120" s="387"/>
      <c r="D120" s="387"/>
      <c r="E120" s="387"/>
      <c r="F120" s="387"/>
    </row>
    <row r="121" spans="1:6" ht="15.95" customHeight="1">
      <c r="A121" s="388"/>
      <c r="B121" s="387"/>
      <c r="C121" s="387"/>
      <c r="D121" s="387"/>
      <c r="E121" s="387"/>
      <c r="F121" s="387"/>
    </row>
    <row r="122" spans="1:6" ht="15.95" customHeight="1">
      <c r="A122" s="388"/>
      <c r="B122" s="387"/>
      <c r="C122" s="387"/>
      <c r="D122" s="387"/>
      <c r="E122" s="387"/>
      <c r="F122" s="387"/>
    </row>
    <row r="123" spans="1:6" ht="15.95" customHeight="1">
      <c r="A123" s="388"/>
      <c r="B123" s="387"/>
      <c r="C123" s="387"/>
      <c r="D123" s="387"/>
      <c r="E123" s="387"/>
      <c r="F123" s="387"/>
    </row>
    <row r="124" spans="1:6" ht="15.95" customHeight="1">
      <c r="A124" s="388"/>
      <c r="B124" s="387"/>
      <c r="C124" s="387"/>
      <c r="D124" s="387"/>
      <c r="E124" s="387"/>
      <c r="F124" s="387"/>
    </row>
    <row r="125" spans="1:6" ht="15.95" customHeight="1">
      <c r="A125" s="388"/>
      <c r="B125" s="387"/>
      <c r="C125" s="387"/>
      <c r="D125" s="387"/>
      <c r="E125" s="387"/>
      <c r="F125" s="387"/>
    </row>
    <row r="126" spans="1:6" ht="15.95" customHeight="1">
      <c r="A126" s="388"/>
      <c r="B126" s="387"/>
      <c r="C126" s="387"/>
      <c r="D126" s="387"/>
      <c r="E126" s="387"/>
      <c r="F126" s="387"/>
    </row>
    <row r="127" spans="1:6" ht="15.95" customHeight="1">
      <c r="A127" s="388"/>
      <c r="B127" s="387"/>
      <c r="C127" s="387"/>
      <c r="D127" s="387"/>
      <c r="E127" s="387"/>
      <c r="F127" s="387"/>
    </row>
    <row r="128" spans="1:6" ht="15.95" customHeight="1">
      <c r="A128" s="388"/>
      <c r="B128" s="387"/>
      <c r="C128" s="387"/>
      <c r="D128" s="387"/>
      <c r="E128" s="387"/>
      <c r="F128" s="387"/>
    </row>
    <row r="129" spans="1:6" ht="15.95" customHeight="1">
      <c r="A129" s="388"/>
      <c r="B129" s="387"/>
      <c r="C129" s="387"/>
      <c r="D129" s="387"/>
      <c r="E129" s="387"/>
      <c r="F129" s="387"/>
    </row>
    <row r="130" spans="1:6" ht="15.95" customHeight="1">
      <c r="A130" s="385"/>
      <c r="B130" s="387"/>
      <c r="C130" s="387"/>
      <c r="D130" s="387"/>
      <c r="E130" s="387"/>
      <c r="F130" s="387"/>
    </row>
    <row r="131" spans="1:6" ht="15.95" customHeight="1">
      <c r="A131" s="388"/>
      <c r="B131" s="387"/>
      <c r="C131" s="387"/>
      <c r="D131" s="387"/>
      <c r="E131" s="387"/>
      <c r="F131" s="387"/>
    </row>
    <row r="132" spans="1:6" ht="15.95" customHeight="1">
      <c r="A132" s="388"/>
      <c r="B132" s="387"/>
      <c r="C132" s="387"/>
      <c r="D132" s="387"/>
      <c r="E132" s="387"/>
      <c r="F132" s="387"/>
    </row>
    <row r="133" spans="1:6">
      <c r="A133" s="389"/>
    </row>
    <row r="134" spans="1:6" ht="15.95" customHeight="1">
      <c r="A134" s="388"/>
      <c r="B134" s="387"/>
      <c r="C134" s="387"/>
      <c r="D134" s="387"/>
      <c r="E134" s="387"/>
      <c r="F134" s="387"/>
    </row>
    <row r="135" spans="1:6" ht="15.95" customHeight="1">
      <c r="A135" s="388"/>
      <c r="B135" s="387"/>
      <c r="C135" s="387"/>
      <c r="D135" s="387"/>
      <c r="E135" s="387"/>
      <c r="F135" s="387"/>
    </row>
    <row r="136" spans="1:6" ht="15.95" customHeight="1">
      <c r="A136" s="388"/>
      <c r="B136" s="387"/>
      <c r="C136" s="387"/>
      <c r="D136" s="387"/>
      <c r="E136" s="387"/>
      <c r="F136" s="387"/>
    </row>
    <row r="137" spans="1:6" ht="15.95" customHeight="1">
      <c r="A137" s="388"/>
      <c r="B137" s="387"/>
      <c r="C137" s="387"/>
      <c r="D137" s="387"/>
      <c r="E137" s="387"/>
      <c r="F137" s="387"/>
    </row>
    <row r="138" spans="1:6" ht="15.95" customHeight="1">
      <c r="A138" s="388"/>
      <c r="B138" s="387"/>
      <c r="C138" s="387"/>
      <c r="D138" s="387"/>
      <c r="E138" s="387"/>
      <c r="F138" s="387"/>
    </row>
    <row r="139" spans="1:6" ht="15.95" customHeight="1">
      <c r="A139" s="388"/>
      <c r="B139" s="387"/>
      <c r="C139" s="387"/>
      <c r="D139" s="387"/>
      <c r="E139" s="387"/>
      <c r="F139" s="387"/>
    </row>
    <row r="140" spans="1:6">
      <c r="F140" s="325"/>
    </row>
    <row r="141" spans="1:6" ht="15.95" customHeight="1">
      <c r="A141" s="388"/>
      <c r="B141" s="387"/>
      <c r="C141" s="387"/>
      <c r="D141" s="387"/>
      <c r="E141" s="387"/>
      <c r="F141" s="387"/>
    </row>
    <row r="142" spans="1:6" ht="15.95" customHeight="1">
      <c r="A142" s="388"/>
      <c r="B142" s="387"/>
      <c r="C142" s="387"/>
      <c r="D142" s="387"/>
      <c r="E142" s="387"/>
      <c r="F142" s="387"/>
    </row>
    <row r="143" spans="1:6" ht="15.95" customHeight="1">
      <c r="A143" s="388"/>
      <c r="B143" s="387"/>
      <c r="C143" s="387"/>
      <c r="D143" s="387"/>
      <c r="E143" s="387"/>
      <c r="F143" s="387"/>
    </row>
    <row r="144" spans="1:6" ht="15.95" customHeight="1">
      <c r="A144" s="388"/>
      <c r="B144" s="387"/>
      <c r="C144" s="387"/>
      <c r="D144" s="387"/>
      <c r="E144" s="387"/>
      <c r="F144" s="387"/>
    </row>
    <row r="145" spans="1:6" ht="15.95" customHeight="1">
      <c r="A145" s="388"/>
      <c r="B145" s="387"/>
      <c r="C145" s="387"/>
      <c r="D145" s="387"/>
      <c r="E145" s="387"/>
      <c r="F145" s="387"/>
    </row>
    <row r="146" spans="1:6" ht="15.95" customHeight="1">
      <c r="A146" s="388"/>
      <c r="B146" s="387"/>
      <c r="C146" s="387"/>
      <c r="D146" s="387"/>
      <c r="E146" s="387"/>
      <c r="F146" s="387"/>
    </row>
    <row r="147" spans="1:6" ht="15.95" customHeight="1">
      <c r="A147" s="388"/>
      <c r="B147" s="387"/>
      <c r="C147" s="387"/>
      <c r="D147" s="387"/>
      <c r="E147" s="387"/>
      <c r="F147" s="387"/>
    </row>
    <row r="148" spans="1:6" ht="15.95" customHeight="1">
      <c r="A148" s="388"/>
      <c r="B148" s="387"/>
      <c r="C148" s="387"/>
      <c r="D148" s="387"/>
      <c r="E148" s="387"/>
      <c r="F148" s="387"/>
    </row>
    <row r="149" spans="1:6" ht="15.95" customHeight="1">
      <c r="A149" s="388"/>
      <c r="B149" s="387"/>
      <c r="C149" s="387"/>
      <c r="D149" s="387"/>
      <c r="E149" s="387"/>
      <c r="F149" s="387"/>
    </row>
    <row r="151" spans="1:6">
      <c r="F151" s="325"/>
    </row>
  </sheetData>
  <mergeCells count="7">
    <mergeCell ref="A62:F62"/>
    <mergeCell ref="E1:F1"/>
    <mergeCell ref="E3:F3"/>
    <mergeCell ref="B7:C7"/>
    <mergeCell ref="D7:E7"/>
    <mergeCell ref="B8:C8"/>
    <mergeCell ref="D8:E8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syncVertical="1" syncRef="A1">
    <tabColor theme="5" tint="-0.249977111117893"/>
  </sheetPr>
  <dimension ref="A1:F147"/>
  <sheetViews>
    <sheetView showGridLines="0" view="pageLayout" zoomScale="70" zoomScalePageLayoutView="70" workbookViewId="0">
      <selection activeCell="A63" sqref="A63:F108"/>
    </sheetView>
  </sheetViews>
  <sheetFormatPr baseColWidth="10" defaultColWidth="11" defaultRowHeight="12.75"/>
  <cols>
    <col min="1" max="1" width="30.7109375" style="391" customWidth="1"/>
    <col min="2" max="5" width="10.7109375" style="391" customWidth="1"/>
    <col min="6" max="6" width="31.7109375" style="391" customWidth="1"/>
    <col min="7" max="8" width="11" style="391" customWidth="1"/>
    <col min="9" max="18" width="9.85546875" style="391" customWidth="1"/>
    <col min="19" max="22" width="11" style="391" customWidth="1"/>
    <col min="23" max="23" width="14.42578125" style="391" customWidth="1"/>
    <col min="24" max="24" width="4.140625" style="391" customWidth="1"/>
    <col min="25" max="25" width="13.28515625" style="391" customWidth="1"/>
    <col min="26" max="26" width="28.140625" style="391" customWidth="1"/>
    <col min="27" max="27" width="11" style="391" customWidth="1"/>
    <col min="28" max="28" width="14.42578125" style="391" customWidth="1"/>
    <col min="29" max="29" width="4.140625" style="391" customWidth="1"/>
    <col min="30" max="31" width="11" style="391" customWidth="1"/>
    <col min="32" max="32" width="14.42578125" style="391" customWidth="1"/>
    <col min="33" max="33" width="4.140625" style="391" customWidth="1"/>
    <col min="34" max="34" width="14.42578125" style="391" customWidth="1"/>
    <col min="35" max="16384" width="11" style="391"/>
  </cols>
  <sheetData>
    <row r="1" spans="1:6" ht="24.75" customHeight="1">
      <c r="A1" s="390" t="s">
        <v>218</v>
      </c>
      <c r="F1" s="120" t="s">
        <v>219</v>
      </c>
    </row>
    <row r="2" spans="1:6" ht="18.95" customHeight="1">
      <c r="F2" s="392"/>
    </row>
    <row r="3" spans="1:6" ht="21.75">
      <c r="A3" s="393" t="s">
        <v>324</v>
      </c>
      <c r="E3" s="2523" t="s">
        <v>325</v>
      </c>
      <c r="F3" s="2523"/>
    </row>
    <row r="4" spans="1:6" ht="20.25">
      <c r="A4" s="393" t="s">
        <v>326</v>
      </c>
      <c r="F4" s="394" t="s">
        <v>327</v>
      </c>
    </row>
    <row r="5" spans="1:6" ht="18.95" customHeight="1">
      <c r="A5" s="258" t="s">
        <v>328</v>
      </c>
      <c r="B5" s="258"/>
      <c r="C5" s="258"/>
      <c r="D5" s="258"/>
      <c r="E5" s="258"/>
      <c r="F5" s="395" t="s">
        <v>329</v>
      </c>
    </row>
    <row r="6" spans="1:6" ht="18.95" customHeight="1">
      <c r="A6" s="258"/>
      <c r="B6" s="258"/>
      <c r="C6" s="258"/>
      <c r="D6" s="258"/>
      <c r="E6" s="258"/>
      <c r="F6" s="395"/>
    </row>
    <row r="7" spans="1:6" ht="16.5" customHeight="1">
      <c r="A7" s="2172" t="s">
        <v>2236</v>
      </c>
      <c r="B7" s="258"/>
      <c r="C7" s="2236" t="s">
        <v>330</v>
      </c>
      <c r="D7" s="258"/>
      <c r="E7" s="2237" t="s">
        <v>260</v>
      </c>
      <c r="F7" s="1589" t="s">
        <v>2235</v>
      </c>
    </row>
    <row r="8" spans="1:6" s="396" customFormat="1" ht="12.95" customHeight="1">
      <c r="A8" s="203"/>
      <c r="B8" s="2238" t="s">
        <v>331</v>
      </c>
      <c r="C8" s="2239"/>
      <c r="D8" s="2240" t="s">
        <v>1468</v>
      </c>
      <c r="E8" s="2255"/>
      <c r="F8" s="2214"/>
    </row>
    <row r="9" spans="1:6" s="396" customFormat="1" ht="15.75">
      <c r="A9" s="112"/>
      <c r="B9" s="2241" t="s">
        <v>11</v>
      </c>
      <c r="C9" s="2241" t="s">
        <v>263</v>
      </c>
      <c r="D9" s="2241" t="s">
        <v>11</v>
      </c>
      <c r="E9" s="2241" t="s">
        <v>263</v>
      </c>
      <c r="F9" s="2242"/>
    </row>
    <row r="10" spans="1:6" s="396" customFormat="1" ht="31.5" customHeight="1">
      <c r="A10" s="204"/>
      <c r="B10" s="397" t="s">
        <v>264</v>
      </c>
      <c r="C10" s="397" t="s">
        <v>332</v>
      </c>
      <c r="D10" s="397" t="s">
        <v>264</v>
      </c>
      <c r="E10" s="397" t="s">
        <v>332</v>
      </c>
      <c r="F10" s="205"/>
    </row>
    <row r="11" spans="1:6" s="396" customFormat="1" ht="17.100000000000001" customHeight="1">
      <c r="A11" s="1629" t="s">
        <v>29</v>
      </c>
      <c r="B11" s="1630">
        <f>SUM(B12:B19)</f>
        <v>63374</v>
      </c>
      <c r="C11" s="1630">
        <f>SUM(C12:C19)</f>
        <v>31021</v>
      </c>
      <c r="D11" s="1630">
        <f>SUM(D12:D19)</f>
        <v>27908</v>
      </c>
      <c r="E11" s="1630">
        <f>SUM(E12:E19)</f>
        <v>13653</v>
      </c>
      <c r="F11" s="2256" t="s">
        <v>30</v>
      </c>
    </row>
    <row r="12" spans="1:6" s="396" customFormat="1" ht="17.100000000000001" customHeight="1">
      <c r="A12" s="1640" t="s">
        <v>31</v>
      </c>
      <c r="B12" s="2164">
        <v>6671</v>
      </c>
      <c r="C12" s="2164">
        <v>3208</v>
      </c>
      <c r="D12" s="2164">
        <v>4572</v>
      </c>
      <c r="E12" s="2164">
        <v>2184</v>
      </c>
      <c r="F12" s="2257" t="s">
        <v>32</v>
      </c>
    </row>
    <row r="13" spans="1:6" ht="17.100000000000001" customHeight="1">
      <c r="A13" s="1640" t="s">
        <v>33</v>
      </c>
      <c r="B13" s="2164">
        <v>7655</v>
      </c>
      <c r="C13" s="2164">
        <v>3734</v>
      </c>
      <c r="D13" s="2164">
        <v>7024</v>
      </c>
      <c r="E13" s="2164">
        <v>3435</v>
      </c>
      <c r="F13" s="2257" t="s">
        <v>34</v>
      </c>
    </row>
    <row r="14" spans="1:6" ht="17.100000000000001" customHeight="1">
      <c r="A14" s="1632" t="s">
        <v>35</v>
      </c>
      <c r="B14" s="2164">
        <v>1960</v>
      </c>
      <c r="C14" s="2164">
        <v>954</v>
      </c>
      <c r="D14" s="2164">
        <v>1960</v>
      </c>
      <c r="E14" s="2164">
        <v>954</v>
      </c>
      <c r="F14" s="2257" t="s">
        <v>36</v>
      </c>
    </row>
    <row r="15" spans="1:6" ht="17.100000000000001" customHeight="1">
      <c r="A15" s="2258" t="s">
        <v>37</v>
      </c>
      <c r="B15" s="2164">
        <v>9116</v>
      </c>
      <c r="C15" s="2164">
        <v>4495</v>
      </c>
      <c r="D15" s="2164">
        <v>5322</v>
      </c>
      <c r="E15" s="2164">
        <v>2657</v>
      </c>
      <c r="F15" s="2257" t="s">
        <v>38</v>
      </c>
    </row>
    <row r="16" spans="1:6" ht="17.100000000000001" customHeight="1">
      <c r="A16" s="2258" t="s">
        <v>39</v>
      </c>
      <c r="B16" s="2164">
        <v>4069</v>
      </c>
      <c r="C16" s="2164">
        <v>2022</v>
      </c>
      <c r="D16" s="2164">
        <v>3423</v>
      </c>
      <c r="E16" s="2164">
        <v>1703</v>
      </c>
      <c r="F16" s="2257" t="s">
        <v>40</v>
      </c>
    </row>
    <row r="17" spans="1:6" ht="17.100000000000001" customHeight="1">
      <c r="A17" s="2258" t="s">
        <v>41</v>
      </c>
      <c r="B17" s="2164">
        <v>20362</v>
      </c>
      <c r="C17" s="2164">
        <v>9948</v>
      </c>
      <c r="D17" s="2164">
        <v>1874</v>
      </c>
      <c r="E17" s="2164">
        <v>875</v>
      </c>
      <c r="F17" s="2257" t="s">
        <v>42</v>
      </c>
    </row>
    <row r="18" spans="1:6" ht="17.100000000000001" customHeight="1">
      <c r="A18" s="2258" t="s">
        <v>43</v>
      </c>
      <c r="B18" s="2164">
        <v>9417</v>
      </c>
      <c r="C18" s="2164">
        <v>4617</v>
      </c>
      <c r="D18" s="2164">
        <v>3483</v>
      </c>
      <c r="E18" s="2164">
        <v>1714</v>
      </c>
      <c r="F18" s="2257" t="s">
        <v>44</v>
      </c>
    </row>
    <row r="19" spans="1:6" ht="17.100000000000001" customHeight="1">
      <c r="A19" s="2258" t="s">
        <v>45</v>
      </c>
      <c r="B19" s="2164">
        <v>4124</v>
      </c>
      <c r="C19" s="2164">
        <v>2043</v>
      </c>
      <c r="D19" s="2164">
        <v>250</v>
      </c>
      <c r="E19" s="2164">
        <v>131</v>
      </c>
      <c r="F19" s="2257" t="s">
        <v>46</v>
      </c>
    </row>
    <row r="20" spans="1:6" ht="17.100000000000001" customHeight="1">
      <c r="A20" s="1634" t="s">
        <v>47</v>
      </c>
      <c r="B20" s="1630">
        <f>SUM(B21:B28)</f>
        <v>33818</v>
      </c>
      <c r="C20" s="1630">
        <f>SUM(C21:C28)</f>
        <v>16463</v>
      </c>
      <c r="D20" s="1630">
        <f>SUM(D21:D28)</f>
        <v>15082</v>
      </c>
      <c r="E20" s="1630">
        <f>SUM(E21:E28)</f>
        <v>7351</v>
      </c>
      <c r="F20" s="2259" t="s">
        <v>48</v>
      </c>
    </row>
    <row r="21" spans="1:6" ht="17.100000000000001" customHeight="1">
      <c r="A21" s="2260" t="s">
        <v>49</v>
      </c>
      <c r="B21" s="2164">
        <v>4008</v>
      </c>
      <c r="C21" s="2164">
        <v>1976</v>
      </c>
      <c r="D21" s="2164">
        <v>1800</v>
      </c>
      <c r="E21" s="2164">
        <v>882</v>
      </c>
      <c r="F21" s="2261" t="s">
        <v>50</v>
      </c>
    </row>
    <row r="22" spans="1:6" ht="17.100000000000001" customHeight="1">
      <c r="A22" s="1640" t="s">
        <v>51</v>
      </c>
      <c r="B22" s="2164">
        <v>3300</v>
      </c>
      <c r="C22" s="2164">
        <v>1566</v>
      </c>
      <c r="D22" s="2164">
        <v>2405</v>
      </c>
      <c r="E22" s="2164">
        <v>1149</v>
      </c>
      <c r="F22" s="82" t="s">
        <v>52</v>
      </c>
    </row>
    <row r="23" spans="1:6" ht="17.100000000000001" customHeight="1">
      <c r="A23" s="1640" t="s">
        <v>53</v>
      </c>
      <c r="B23" s="2164">
        <v>2662</v>
      </c>
      <c r="C23" s="2164">
        <v>1295</v>
      </c>
      <c r="D23" s="2164">
        <v>2053</v>
      </c>
      <c r="E23" s="2164">
        <v>1012</v>
      </c>
      <c r="F23" s="82" t="s">
        <v>54</v>
      </c>
    </row>
    <row r="24" spans="1:6" ht="17.100000000000001" customHeight="1">
      <c r="A24" s="1640" t="s">
        <v>55</v>
      </c>
      <c r="B24" s="2164">
        <v>3675</v>
      </c>
      <c r="C24" s="2164">
        <v>1774</v>
      </c>
      <c r="D24" s="2164">
        <v>2508</v>
      </c>
      <c r="E24" s="2164">
        <v>1206</v>
      </c>
      <c r="F24" s="2257" t="s">
        <v>56</v>
      </c>
    </row>
    <row r="25" spans="1:6" ht="17.100000000000001" customHeight="1">
      <c r="A25" s="1640" t="s">
        <v>57</v>
      </c>
      <c r="B25" s="2164">
        <v>1614</v>
      </c>
      <c r="C25" s="2164">
        <v>818</v>
      </c>
      <c r="D25" s="2164">
        <v>776</v>
      </c>
      <c r="E25" s="2164">
        <v>389</v>
      </c>
      <c r="F25" s="82" t="s">
        <v>58</v>
      </c>
    </row>
    <row r="26" spans="1:6" ht="17.100000000000001" customHeight="1">
      <c r="A26" s="1640" t="s">
        <v>59</v>
      </c>
      <c r="B26" s="2164">
        <v>8348</v>
      </c>
      <c r="C26" s="2164">
        <v>4065</v>
      </c>
      <c r="D26" s="2164">
        <v>3296</v>
      </c>
      <c r="E26" s="2164">
        <v>1610</v>
      </c>
      <c r="F26" s="82" t="s">
        <v>60</v>
      </c>
    </row>
    <row r="27" spans="1:6" ht="17.100000000000001" customHeight="1">
      <c r="A27" s="1640" t="s">
        <v>61</v>
      </c>
      <c r="B27" s="2164">
        <v>6575</v>
      </c>
      <c r="C27" s="2164">
        <v>3160</v>
      </c>
      <c r="D27" s="2164">
        <v>846</v>
      </c>
      <c r="E27" s="2164">
        <v>406</v>
      </c>
      <c r="F27" s="82" t="s">
        <v>62</v>
      </c>
    </row>
    <row r="28" spans="1:6" s="396" customFormat="1" ht="17.100000000000001" customHeight="1">
      <c r="A28" s="1640" t="s">
        <v>63</v>
      </c>
      <c r="B28" s="2164">
        <v>3636</v>
      </c>
      <c r="C28" s="2164">
        <v>1809</v>
      </c>
      <c r="D28" s="2164">
        <v>1398</v>
      </c>
      <c r="E28" s="2164">
        <v>697</v>
      </c>
      <c r="F28" s="82" t="s">
        <v>64</v>
      </c>
    </row>
    <row r="29" spans="1:6" ht="17.100000000000001" customHeight="1">
      <c r="A29" s="1629" t="s">
        <v>65</v>
      </c>
      <c r="B29" s="1630">
        <f>SUM(B30:B38)</f>
        <v>62976</v>
      </c>
      <c r="C29" s="1630">
        <f>SUM(C30:C38)</f>
        <v>30612</v>
      </c>
      <c r="D29" s="1630">
        <f>SUM(D30:D38)</f>
        <v>33229</v>
      </c>
      <c r="E29" s="1630">
        <f>SUM(E30:E38)</f>
        <v>16038</v>
      </c>
      <c r="F29" s="2256" t="s">
        <v>66</v>
      </c>
    </row>
    <row r="30" spans="1:6" ht="17.100000000000001" customHeight="1">
      <c r="A30" s="2262" t="s">
        <v>67</v>
      </c>
      <c r="B30" s="2164">
        <v>10784</v>
      </c>
      <c r="C30" s="2164">
        <v>5227</v>
      </c>
      <c r="D30" s="2164">
        <v>3649</v>
      </c>
      <c r="E30" s="2164">
        <v>1769</v>
      </c>
      <c r="F30" s="2257" t="s">
        <v>68</v>
      </c>
    </row>
    <row r="31" spans="1:6" ht="17.100000000000001" customHeight="1">
      <c r="A31" s="1637" t="s">
        <v>69</v>
      </c>
      <c r="B31" s="2164">
        <v>3671</v>
      </c>
      <c r="C31" s="2164">
        <v>1749</v>
      </c>
      <c r="D31" s="2164">
        <v>2732</v>
      </c>
      <c r="E31" s="2164">
        <v>1292</v>
      </c>
      <c r="F31" s="2257" t="s">
        <v>70</v>
      </c>
    </row>
    <row r="32" spans="1:6" ht="17.100000000000001" customHeight="1">
      <c r="A32" s="2262" t="s">
        <v>71</v>
      </c>
      <c r="B32" s="2164">
        <v>4029</v>
      </c>
      <c r="C32" s="2164">
        <v>2007</v>
      </c>
      <c r="D32" s="2164">
        <v>2363</v>
      </c>
      <c r="E32" s="2164">
        <v>1172</v>
      </c>
      <c r="F32" s="2257" t="s">
        <v>72</v>
      </c>
    </row>
    <row r="33" spans="1:6" ht="17.100000000000001" customHeight="1">
      <c r="A33" s="1640" t="s">
        <v>73</v>
      </c>
      <c r="B33" s="2164">
        <v>14795</v>
      </c>
      <c r="C33" s="2164">
        <v>7294</v>
      </c>
      <c r="D33" s="2164">
        <v>1160</v>
      </c>
      <c r="E33" s="2164">
        <v>541</v>
      </c>
      <c r="F33" s="2257" t="s">
        <v>74</v>
      </c>
    </row>
    <row r="34" spans="1:6" ht="17.100000000000001" customHeight="1">
      <c r="A34" s="1637" t="s">
        <v>75</v>
      </c>
      <c r="B34" s="2164">
        <v>2236</v>
      </c>
      <c r="C34" s="2164">
        <v>1101</v>
      </c>
      <c r="D34" s="2164">
        <v>1456</v>
      </c>
      <c r="E34" s="2164">
        <v>727</v>
      </c>
      <c r="F34" s="2257" t="s">
        <v>1409</v>
      </c>
    </row>
    <row r="35" spans="1:6" ht="17.100000000000001" customHeight="1">
      <c r="A35" s="1640" t="s">
        <v>76</v>
      </c>
      <c r="B35" s="2164">
        <v>4078</v>
      </c>
      <c r="C35" s="2164">
        <v>1992</v>
      </c>
      <c r="D35" s="2164">
        <v>2560</v>
      </c>
      <c r="E35" s="2164">
        <v>1235</v>
      </c>
      <c r="F35" s="2257" t="s">
        <v>77</v>
      </c>
    </row>
    <row r="36" spans="1:6" ht="17.100000000000001" customHeight="1">
      <c r="A36" s="1640" t="s">
        <v>78</v>
      </c>
      <c r="B36" s="2164">
        <v>11427</v>
      </c>
      <c r="C36" s="2164">
        <v>5469</v>
      </c>
      <c r="D36" s="2164">
        <v>9945</v>
      </c>
      <c r="E36" s="2164">
        <v>4793</v>
      </c>
      <c r="F36" s="2257" t="s">
        <v>79</v>
      </c>
    </row>
    <row r="37" spans="1:6" s="396" customFormat="1" ht="17.100000000000001" customHeight="1">
      <c r="A37" s="1640" t="s">
        <v>80</v>
      </c>
      <c r="B37" s="2164">
        <v>7841</v>
      </c>
      <c r="C37" s="2164">
        <v>3756</v>
      </c>
      <c r="D37" s="2164">
        <v>5340</v>
      </c>
      <c r="E37" s="2164">
        <v>2542</v>
      </c>
      <c r="F37" s="2257" t="s">
        <v>81</v>
      </c>
    </row>
    <row r="38" spans="1:6" ht="17.100000000000001" customHeight="1">
      <c r="A38" s="1640" t="s">
        <v>82</v>
      </c>
      <c r="B38" s="2164">
        <v>4115</v>
      </c>
      <c r="C38" s="2164">
        <v>2017</v>
      </c>
      <c r="D38" s="2164">
        <v>4024</v>
      </c>
      <c r="E38" s="2164">
        <v>1967</v>
      </c>
      <c r="F38" s="2257" t="s">
        <v>83</v>
      </c>
    </row>
    <row r="39" spans="1:6" ht="17.100000000000001" customHeight="1">
      <c r="A39" s="1638" t="s">
        <v>84</v>
      </c>
      <c r="B39" s="1630">
        <f>SUM(B40:B46)</f>
        <v>65871</v>
      </c>
      <c r="C39" s="1630">
        <f>SUM(C40:C46)</f>
        <v>32198</v>
      </c>
      <c r="D39" s="1630">
        <f>SUM(D40:D46)</f>
        <v>35229</v>
      </c>
      <c r="E39" s="1630">
        <f>SUM(E40:E46)</f>
        <v>17260</v>
      </c>
      <c r="F39" s="2256" t="s">
        <v>85</v>
      </c>
    </row>
    <row r="40" spans="1:6" ht="17.100000000000001" customHeight="1">
      <c r="A40" s="2262" t="s">
        <v>86</v>
      </c>
      <c r="B40" s="2164">
        <v>20093</v>
      </c>
      <c r="C40" s="2164">
        <v>9857</v>
      </c>
      <c r="D40" s="2164">
        <v>14159</v>
      </c>
      <c r="E40" s="2164">
        <v>6966</v>
      </c>
      <c r="F40" s="82" t="s">
        <v>87</v>
      </c>
    </row>
    <row r="41" spans="1:6" ht="17.100000000000001" customHeight="1">
      <c r="A41" s="2262" t="s">
        <v>88</v>
      </c>
      <c r="B41" s="2164">
        <v>8027</v>
      </c>
      <c r="C41" s="2164">
        <v>3939</v>
      </c>
      <c r="D41" s="2164">
        <v>4724</v>
      </c>
      <c r="E41" s="2164">
        <v>2304</v>
      </c>
      <c r="F41" s="2257" t="s">
        <v>89</v>
      </c>
    </row>
    <row r="42" spans="1:6" ht="17.100000000000001" customHeight="1">
      <c r="A42" s="2262" t="s">
        <v>90</v>
      </c>
      <c r="B42" s="2164">
        <v>2726</v>
      </c>
      <c r="C42" s="2164">
        <v>1322</v>
      </c>
      <c r="D42" s="2164">
        <v>0</v>
      </c>
      <c r="E42" s="2164">
        <v>0</v>
      </c>
      <c r="F42" s="2257" t="s">
        <v>91</v>
      </c>
    </row>
    <row r="43" spans="1:6" ht="17.100000000000001" customHeight="1">
      <c r="A43" s="2262" t="s">
        <v>92</v>
      </c>
      <c r="B43" s="2164">
        <v>11239</v>
      </c>
      <c r="C43" s="2164">
        <v>5497</v>
      </c>
      <c r="D43" s="2164">
        <v>1767</v>
      </c>
      <c r="E43" s="2164">
        <v>871</v>
      </c>
      <c r="F43" s="2257" t="s">
        <v>93</v>
      </c>
    </row>
    <row r="44" spans="1:6" ht="17.100000000000001" customHeight="1">
      <c r="A44" s="2262" t="s">
        <v>94</v>
      </c>
      <c r="B44" s="2164">
        <v>9695</v>
      </c>
      <c r="C44" s="2164">
        <v>4735</v>
      </c>
      <c r="D44" s="2164">
        <v>7694</v>
      </c>
      <c r="E44" s="2164">
        <v>3792</v>
      </c>
      <c r="F44" s="82" t="s">
        <v>95</v>
      </c>
    </row>
    <row r="45" spans="1:6" ht="17.100000000000001" customHeight="1">
      <c r="A45" s="2262" t="s">
        <v>96</v>
      </c>
      <c r="B45" s="2164">
        <v>6373</v>
      </c>
      <c r="C45" s="2164">
        <v>3108</v>
      </c>
      <c r="D45" s="2164">
        <v>4568</v>
      </c>
      <c r="E45" s="2164">
        <v>2213</v>
      </c>
      <c r="F45" s="82" t="s">
        <v>97</v>
      </c>
    </row>
    <row r="46" spans="1:6" ht="17.100000000000001" customHeight="1">
      <c r="A46" s="2262" t="s">
        <v>98</v>
      </c>
      <c r="B46" s="2164">
        <v>7718</v>
      </c>
      <c r="C46" s="2164">
        <v>3740</v>
      </c>
      <c r="D46" s="2164">
        <v>2317</v>
      </c>
      <c r="E46" s="2164">
        <v>1114</v>
      </c>
      <c r="F46" s="2257" t="s">
        <v>99</v>
      </c>
    </row>
    <row r="47" spans="1:6" ht="17.100000000000001" customHeight="1">
      <c r="A47" s="1639" t="s">
        <v>100</v>
      </c>
      <c r="B47" s="1630">
        <f>SUM(B48:B52)</f>
        <v>38516</v>
      </c>
      <c r="C47" s="1630">
        <f>SUM(C48:C52)</f>
        <v>18740</v>
      </c>
      <c r="D47" s="1630">
        <f>SUM(D48:D52)</f>
        <v>25481</v>
      </c>
      <c r="E47" s="1630">
        <f>SUM(E48:E52)</f>
        <v>12332</v>
      </c>
      <c r="F47" s="2256" t="s">
        <v>101</v>
      </c>
    </row>
    <row r="48" spans="1:6" ht="17.100000000000001" customHeight="1">
      <c r="A48" s="1640" t="s">
        <v>102</v>
      </c>
      <c r="B48" s="2164">
        <v>10628</v>
      </c>
      <c r="C48" s="2164">
        <v>5219</v>
      </c>
      <c r="D48" s="2164">
        <v>9398</v>
      </c>
      <c r="E48" s="2164">
        <v>4605</v>
      </c>
      <c r="F48" s="2257" t="s">
        <v>103</v>
      </c>
    </row>
    <row r="49" spans="1:6" s="396" customFormat="1" ht="17.100000000000001" customHeight="1">
      <c r="A49" s="2262" t="s">
        <v>104</v>
      </c>
      <c r="B49" s="2164">
        <v>8043</v>
      </c>
      <c r="C49" s="2164">
        <v>3911</v>
      </c>
      <c r="D49" s="2164">
        <v>4826</v>
      </c>
      <c r="E49" s="2164">
        <v>2327</v>
      </c>
      <c r="F49" s="2257" t="s">
        <v>105</v>
      </c>
    </row>
    <row r="50" spans="1:6" ht="17.100000000000001" customHeight="1">
      <c r="A50" s="2262" t="s">
        <v>106</v>
      </c>
      <c r="B50" s="2164">
        <v>7726</v>
      </c>
      <c r="C50" s="2164">
        <v>3722</v>
      </c>
      <c r="D50" s="2164">
        <v>5501</v>
      </c>
      <c r="E50" s="2164">
        <v>2659</v>
      </c>
      <c r="F50" s="2257" t="s">
        <v>107</v>
      </c>
    </row>
    <row r="51" spans="1:6" ht="17.100000000000001" customHeight="1">
      <c r="A51" s="2262" t="s">
        <v>108</v>
      </c>
      <c r="B51" s="2164">
        <v>5575</v>
      </c>
      <c r="C51" s="2164">
        <v>2729</v>
      </c>
      <c r="D51" s="2164">
        <v>3173</v>
      </c>
      <c r="E51" s="2164">
        <v>1544</v>
      </c>
      <c r="F51" s="2257" t="s">
        <v>109</v>
      </c>
    </row>
    <row r="52" spans="1:6" ht="17.100000000000001" customHeight="1">
      <c r="A52" s="2262" t="s">
        <v>110</v>
      </c>
      <c r="B52" s="2164">
        <v>6544</v>
      </c>
      <c r="C52" s="2164">
        <v>3159</v>
      </c>
      <c r="D52" s="2164">
        <v>2583</v>
      </c>
      <c r="E52" s="2164">
        <v>1197</v>
      </c>
      <c r="F52" s="82" t="s">
        <v>111</v>
      </c>
    </row>
    <row r="53" spans="1:6" ht="22.5" customHeight="1">
      <c r="A53" s="401" t="s">
        <v>218</v>
      </c>
      <c r="B53" s="402"/>
      <c r="C53" s="402"/>
      <c r="D53" s="402"/>
      <c r="E53" s="402"/>
      <c r="F53" s="403" t="s">
        <v>219</v>
      </c>
    </row>
    <row r="54" spans="1:6" ht="15" customHeight="1">
      <c r="A54" s="402"/>
      <c r="B54" s="402"/>
      <c r="C54" s="402"/>
      <c r="D54" s="402"/>
      <c r="E54" s="402"/>
      <c r="F54" s="405"/>
    </row>
    <row r="55" spans="1:6" ht="24.75" customHeight="1">
      <c r="A55" s="406" t="s">
        <v>324</v>
      </c>
      <c r="B55" s="402"/>
      <c r="C55" s="402"/>
      <c r="D55" s="402"/>
      <c r="E55" s="2524" t="s">
        <v>325</v>
      </c>
      <c r="F55" s="2524"/>
    </row>
    <row r="56" spans="1:6" ht="15" customHeight="1">
      <c r="A56" s="406" t="s">
        <v>333</v>
      </c>
      <c r="B56" s="402"/>
      <c r="C56" s="402"/>
      <c r="D56" s="402"/>
      <c r="E56" s="402"/>
      <c r="F56" s="407" t="s">
        <v>327</v>
      </c>
    </row>
    <row r="57" spans="1:6" ht="20.25" customHeight="1">
      <c r="A57" s="408" t="s">
        <v>334</v>
      </c>
      <c r="B57" s="409"/>
      <c r="C57" s="409"/>
      <c r="D57" s="409"/>
      <c r="E57" s="409"/>
      <c r="F57" s="410" t="s">
        <v>335</v>
      </c>
    </row>
    <row r="58" spans="1:6" s="396" customFormat="1" ht="15" customHeight="1">
      <c r="A58" s="409"/>
      <c r="B58" s="409"/>
      <c r="C58" s="409"/>
      <c r="D58" s="409"/>
      <c r="E58" s="409"/>
      <c r="F58" s="410"/>
    </row>
    <row r="59" spans="1:6" ht="15" customHeight="1">
      <c r="A59" s="2172" t="s">
        <v>2236</v>
      </c>
      <c r="B59" s="258"/>
      <c r="C59" s="2236" t="s">
        <v>330</v>
      </c>
      <c r="D59" s="258"/>
      <c r="E59" s="2237" t="s">
        <v>260</v>
      </c>
      <c r="F59" s="1589" t="s">
        <v>2235</v>
      </c>
    </row>
    <row r="60" spans="1:6" ht="15" customHeight="1">
      <c r="A60" s="203"/>
      <c r="B60" s="2263" t="s">
        <v>336</v>
      </c>
      <c r="C60" s="2264"/>
      <c r="D60" s="2265" t="s">
        <v>1469</v>
      </c>
      <c r="E60" s="388"/>
      <c r="F60" s="203"/>
    </row>
    <row r="61" spans="1:6" ht="15" customHeight="1">
      <c r="A61" s="112"/>
      <c r="B61" s="2266" t="s">
        <v>11</v>
      </c>
      <c r="C61" s="2266" t="s">
        <v>263</v>
      </c>
      <c r="D61" s="2266" t="s">
        <v>11</v>
      </c>
      <c r="E61" s="2266" t="s">
        <v>263</v>
      </c>
      <c r="F61" s="265"/>
    </row>
    <row r="62" spans="1:6" ht="15" customHeight="1">
      <c r="A62" s="204"/>
      <c r="B62" s="2267" t="s">
        <v>264</v>
      </c>
      <c r="C62" s="2267" t="s">
        <v>332</v>
      </c>
      <c r="D62" s="2267" t="s">
        <v>264</v>
      </c>
      <c r="E62" s="2267" t="s">
        <v>332</v>
      </c>
      <c r="F62" s="205"/>
    </row>
    <row r="63" spans="1:6" s="258" customFormat="1" ht="13.5" customHeight="1">
      <c r="A63" s="1638" t="s">
        <v>114</v>
      </c>
      <c r="B63" s="1642">
        <f>SUM(B64:B72)</f>
        <v>84459</v>
      </c>
      <c r="C63" s="1642">
        <f>SUM(C64:C72)</f>
        <v>41197</v>
      </c>
      <c r="D63" s="1642">
        <f>SUM(D64:D72)</f>
        <v>41515</v>
      </c>
      <c r="E63" s="1642">
        <f>SUM(E64:E72)</f>
        <v>20236</v>
      </c>
      <c r="F63" s="78" t="s">
        <v>115</v>
      </c>
    </row>
    <row r="64" spans="1:6" s="399" customFormat="1" ht="13.5" customHeight="1">
      <c r="A64" s="1643" t="s">
        <v>116</v>
      </c>
      <c r="B64" s="2164">
        <v>3513</v>
      </c>
      <c r="C64" s="2164">
        <v>1787</v>
      </c>
      <c r="D64" s="2164">
        <v>2096</v>
      </c>
      <c r="E64" s="2164">
        <v>1058</v>
      </c>
      <c r="F64" s="211" t="s">
        <v>117</v>
      </c>
    </row>
    <row r="65" spans="1:6" s="258" customFormat="1" ht="13.5" customHeight="1">
      <c r="A65" s="1643" t="s">
        <v>118</v>
      </c>
      <c r="B65" s="2164">
        <v>8021</v>
      </c>
      <c r="C65" s="2164">
        <v>3904</v>
      </c>
      <c r="D65" s="2164">
        <v>4094</v>
      </c>
      <c r="E65" s="2164">
        <v>1987</v>
      </c>
      <c r="F65" s="211" t="s">
        <v>119</v>
      </c>
    </row>
    <row r="66" spans="1:6" s="258" customFormat="1" ht="13.5" customHeight="1">
      <c r="A66" s="1643" t="s">
        <v>120</v>
      </c>
      <c r="B66" s="1644">
        <v>21155</v>
      </c>
      <c r="C66" s="1644">
        <v>10331</v>
      </c>
      <c r="D66" s="1644">
        <v>0</v>
      </c>
      <c r="E66" s="1644">
        <v>0</v>
      </c>
      <c r="F66" s="211" t="s">
        <v>121</v>
      </c>
    </row>
    <row r="67" spans="1:6" s="258" customFormat="1" ht="13.5" customHeight="1">
      <c r="A67" s="1643" t="s">
        <v>122</v>
      </c>
      <c r="B67" s="2164">
        <v>14268</v>
      </c>
      <c r="C67" s="2164">
        <v>6821</v>
      </c>
      <c r="D67" s="2164">
        <v>11569</v>
      </c>
      <c r="E67" s="2164">
        <v>5578</v>
      </c>
      <c r="F67" s="211" t="s">
        <v>123</v>
      </c>
    </row>
    <row r="68" spans="1:6" s="258" customFormat="1" ht="13.5" customHeight="1">
      <c r="A68" s="1643" t="s">
        <v>124</v>
      </c>
      <c r="B68" s="2164">
        <v>5150</v>
      </c>
      <c r="C68" s="2164">
        <v>2506</v>
      </c>
      <c r="D68" s="2164">
        <v>2903</v>
      </c>
      <c r="E68" s="2164">
        <v>1392</v>
      </c>
      <c r="F68" s="211" t="s">
        <v>125</v>
      </c>
    </row>
    <row r="69" spans="1:6" s="258" customFormat="1" ht="13.5" customHeight="1">
      <c r="A69" s="1643" t="s">
        <v>126</v>
      </c>
      <c r="B69" s="2164">
        <v>5764</v>
      </c>
      <c r="C69" s="2164">
        <v>2803</v>
      </c>
      <c r="D69" s="2164">
        <v>3775</v>
      </c>
      <c r="E69" s="2164">
        <v>1817</v>
      </c>
      <c r="F69" s="211" t="s">
        <v>127</v>
      </c>
    </row>
    <row r="70" spans="1:6" s="258" customFormat="1" ht="13.5" customHeight="1">
      <c r="A70" s="1643" t="s">
        <v>128</v>
      </c>
      <c r="B70" s="2164">
        <v>7905</v>
      </c>
      <c r="C70" s="2164">
        <v>3870</v>
      </c>
      <c r="D70" s="2164">
        <v>1694</v>
      </c>
      <c r="E70" s="2164">
        <v>825</v>
      </c>
      <c r="F70" s="211" t="s">
        <v>129</v>
      </c>
    </row>
    <row r="71" spans="1:6" s="399" customFormat="1" ht="13.5" customHeight="1">
      <c r="A71" s="1643" t="s">
        <v>130</v>
      </c>
      <c r="B71" s="2164">
        <v>10469</v>
      </c>
      <c r="C71" s="2164">
        <v>5166</v>
      </c>
      <c r="D71" s="2164">
        <v>8037</v>
      </c>
      <c r="E71" s="2164">
        <v>4005</v>
      </c>
      <c r="F71" s="211" t="s">
        <v>131</v>
      </c>
    </row>
    <row r="72" spans="1:6" ht="13.5" customHeight="1">
      <c r="A72" s="1643" t="s">
        <v>132</v>
      </c>
      <c r="B72" s="2164">
        <v>8214</v>
      </c>
      <c r="C72" s="2164">
        <v>4009</v>
      </c>
      <c r="D72" s="2164">
        <v>7347</v>
      </c>
      <c r="E72" s="2164">
        <v>3574</v>
      </c>
      <c r="F72" s="211" t="s">
        <v>133</v>
      </c>
    </row>
    <row r="73" spans="1:6" ht="13.5" customHeight="1">
      <c r="A73" s="1645" t="s">
        <v>134</v>
      </c>
      <c r="B73" s="1642">
        <f>SUM(B74:B81)</f>
        <v>78650</v>
      </c>
      <c r="C73" s="1642">
        <f>SUM(C74:C81)</f>
        <v>38355</v>
      </c>
      <c r="D73" s="1642">
        <f>SUM(D74:D81)</f>
        <v>56504</v>
      </c>
      <c r="E73" s="1642">
        <f>SUM(E74:E81)</f>
        <v>27536</v>
      </c>
      <c r="F73" s="76" t="s">
        <v>135</v>
      </c>
    </row>
    <row r="74" spans="1:6" s="121" customFormat="1" ht="13.5" customHeight="1">
      <c r="A74" s="1643" t="s">
        <v>136</v>
      </c>
      <c r="B74" s="2164">
        <v>12116</v>
      </c>
      <c r="C74" s="2164">
        <v>5867</v>
      </c>
      <c r="D74" s="2164">
        <v>10761</v>
      </c>
      <c r="E74" s="2164">
        <v>5186</v>
      </c>
      <c r="F74" s="211" t="s">
        <v>137</v>
      </c>
    </row>
    <row r="75" spans="1:6" ht="13.5" customHeight="1">
      <c r="A75" s="1643" t="s">
        <v>138</v>
      </c>
      <c r="B75" s="2164">
        <v>7735</v>
      </c>
      <c r="C75" s="2164">
        <v>3707</v>
      </c>
      <c r="D75" s="2164">
        <v>6571</v>
      </c>
      <c r="E75" s="2164">
        <v>3162</v>
      </c>
      <c r="F75" s="211" t="s">
        <v>139</v>
      </c>
    </row>
    <row r="76" spans="1:6" ht="13.5" customHeight="1">
      <c r="A76" s="1643" t="s">
        <v>140</v>
      </c>
      <c r="B76" s="2164">
        <v>10456</v>
      </c>
      <c r="C76" s="2164">
        <v>5112</v>
      </c>
      <c r="D76" s="2164">
        <v>8069</v>
      </c>
      <c r="E76" s="2164">
        <v>3904</v>
      </c>
      <c r="F76" s="211" t="s">
        <v>141</v>
      </c>
    </row>
    <row r="77" spans="1:6" ht="13.5" customHeight="1">
      <c r="A77" s="1643" t="s">
        <v>142</v>
      </c>
      <c r="B77" s="2164">
        <v>7422</v>
      </c>
      <c r="C77" s="2164">
        <v>3661</v>
      </c>
      <c r="D77" s="2164">
        <v>6111</v>
      </c>
      <c r="E77" s="2164">
        <v>3023</v>
      </c>
      <c r="F77" s="211" t="s">
        <v>143</v>
      </c>
    </row>
    <row r="78" spans="1:6" ht="13.5" customHeight="1">
      <c r="A78" s="1643" t="s">
        <v>144</v>
      </c>
      <c r="B78" s="2164">
        <v>19693</v>
      </c>
      <c r="C78" s="2164">
        <v>9625</v>
      </c>
      <c r="D78" s="2164">
        <v>10448</v>
      </c>
      <c r="E78" s="2164">
        <v>5139</v>
      </c>
      <c r="F78" s="211" t="s">
        <v>145</v>
      </c>
    </row>
    <row r="79" spans="1:6" ht="13.5" customHeight="1">
      <c r="A79" s="1643" t="s">
        <v>146</v>
      </c>
      <c r="B79" s="2164">
        <v>5981</v>
      </c>
      <c r="C79" s="2164">
        <v>2948</v>
      </c>
      <c r="D79" s="2164">
        <v>4246</v>
      </c>
      <c r="E79" s="2164">
        <v>2130</v>
      </c>
      <c r="F79" s="211" t="s">
        <v>147</v>
      </c>
    </row>
    <row r="80" spans="1:6" s="121" customFormat="1" ht="13.5" customHeight="1">
      <c r="A80" s="1643" t="s">
        <v>148</v>
      </c>
      <c r="B80" s="2164">
        <v>10679</v>
      </c>
      <c r="C80" s="2164">
        <v>5222</v>
      </c>
      <c r="D80" s="2164">
        <v>6983</v>
      </c>
      <c r="E80" s="2164">
        <v>3384</v>
      </c>
      <c r="F80" s="211" t="s">
        <v>1574</v>
      </c>
    </row>
    <row r="81" spans="1:6" ht="13.5" customHeight="1">
      <c r="A81" s="1643" t="s">
        <v>149</v>
      </c>
      <c r="B81" s="2164">
        <v>4568</v>
      </c>
      <c r="C81" s="2164">
        <v>2213</v>
      </c>
      <c r="D81" s="2164">
        <v>3315</v>
      </c>
      <c r="E81" s="2164">
        <v>1608</v>
      </c>
      <c r="F81" s="211" t="s">
        <v>150</v>
      </c>
    </row>
    <row r="82" spans="1:6" ht="13.5" customHeight="1">
      <c r="A82" s="1639" t="s">
        <v>151</v>
      </c>
      <c r="B82" s="1642">
        <f>SUM(B83:B87)</f>
        <v>32072</v>
      </c>
      <c r="C82" s="1642">
        <f>SUM(C83:C87)</f>
        <v>15932</v>
      </c>
      <c r="D82" s="1642">
        <f>SUM(D83:D87)</f>
        <v>23886</v>
      </c>
      <c r="E82" s="1642">
        <f>SUM(E83:E87)</f>
        <v>11876</v>
      </c>
      <c r="F82" s="78" t="s">
        <v>152</v>
      </c>
    </row>
    <row r="83" spans="1:6" ht="13.5" customHeight="1">
      <c r="A83" s="1643" t="s">
        <v>153</v>
      </c>
      <c r="B83" s="2164">
        <v>7719</v>
      </c>
      <c r="C83" s="2164">
        <v>3858</v>
      </c>
      <c r="D83" s="2164">
        <v>4596</v>
      </c>
      <c r="E83" s="2164">
        <v>2300</v>
      </c>
      <c r="F83" s="211" t="s">
        <v>154</v>
      </c>
    </row>
    <row r="84" spans="1:6" ht="13.5" customHeight="1">
      <c r="A84" s="1643" t="s">
        <v>155</v>
      </c>
      <c r="B84" s="2164">
        <v>5681</v>
      </c>
      <c r="C84" s="2164">
        <v>2778</v>
      </c>
      <c r="D84" s="2164">
        <v>4353</v>
      </c>
      <c r="E84" s="2164">
        <v>2146</v>
      </c>
      <c r="F84" s="211" t="s">
        <v>156</v>
      </c>
    </row>
    <row r="85" spans="1:6" ht="13.5" customHeight="1">
      <c r="A85" s="1643" t="s">
        <v>157</v>
      </c>
      <c r="B85" s="2164">
        <v>5359</v>
      </c>
      <c r="C85" s="2164">
        <v>2680</v>
      </c>
      <c r="D85" s="2164">
        <v>3985</v>
      </c>
      <c r="E85" s="2164">
        <v>1987</v>
      </c>
      <c r="F85" s="211" t="s">
        <v>158</v>
      </c>
    </row>
    <row r="86" spans="1:6" ht="13.5" customHeight="1">
      <c r="A86" s="1643" t="s">
        <v>159</v>
      </c>
      <c r="B86" s="2164">
        <v>7038</v>
      </c>
      <c r="C86" s="2164">
        <v>3493</v>
      </c>
      <c r="D86" s="2164">
        <v>5695</v>
      </c>
      <c r="E86" s="2164">
        <v>2837</v>
      </c>
      <c r="F86" s="211" t="s">
        <v>160</v>
      </c>
    </row>
    <row r="87" spans="1:6" ht="13.5" customHeight="1">
      <c r="A87" s="1643" t="s">
        <v>161</v>
      </c>
      <c r="B87" s="2164">
        <v>6275</v>
      </c>
      <c r="C87" s="2164">
        <v>3123</v>
      </c>
      <c r="D87" s="2164">
        <v>5257</v>
      </c>
      <c r="E87" s="2164">
        <v>2606</v>
      </c>
      <c r="F87" s="211" t="s">
        <v>162</v>
      </c>
    </row>
    <row r="88" spans="1:6" ht="13.5" customHeight="1">
      <c r="A88" s="1645" t="s">
        <v>163</v>
      </c>
      <c r="B88" s="1642">
        <f>SUM(B89:B94)</f>
        <v>43760</v>
      </c>
      <c r="C88" s="1642">
        <f>SUM(C89:C94)</f>
        <v>21329</v>
      </c>
      <c r="D88" s="1642">
        <f>SUM(D89:D94)</f>
        <v>25191</v>
      </c>
      <c r="E88" s="1642">
        <f>SUM(E89:E94)</f>
        <v>12226</v>
      </c>
      <c r="F88" s="76" t="s">
        <v>164</v>
      </c>
    </row>
    <row r="89" spans="1:6" ht="13.5" customHeight="1">
      <c r="A89" s="1643" t="s">
        <v>165</v>
      </c>
      <c r="B89" s="2164">
        <v>7956</v>
      </c>
      <c r="C89" s="2164">
        <v>3860</v>
      </c>
      <c r="D89" s="2164">
        <v>3665</v>
      </c>
      <c r="E89" s="2164">
        <v>1781</v>
      </c>
      <c r="F89" s="211" t="s">
        <v>166</v>
      </c>
    </row>
    <row r="90" spans="1:6" ht="13.5" customHeight="1">
      <c r="A90" s="1643" t="s">
        <v>167</v>
      </c>
      <c r="B90" s="2164">
        <v>8534</v>
      </c>
      <c r="C90" s="2164">
        <v>4109</v>
      </c>
      <c r="D90" s="2164">
        <v>7639</v>
      </c>
      <c r="E90" s="2164">
        <v>3661</v>
      </c>
      <c r="F90" s="211" t="s">
        <v>1576</v>
      </c>
    </row>
    <row r="91" spans="1:6" ht="13.5" customHeight="1">
      <c r="A91" s="1643" t="s">
        <v>169</v>
      </c>
      <c r="B91" s="2164">
        <v>8510</v>
      </c>
      <c r="C91" s="2164">
        <v>4196</v>
      </c>
      <c r="D91" s="2164">
        <v>1186</v>
      </c>
      <c r="E91" s="2164">
        <v>597</v>
      </c>
      <c r="F91" s="211" t="s">
        <v>1580</v>
      </c>
    </row>
    <row r="92" spans="1:6" ht="13.5" customHeight="1">
      <c r="A92" s="1643" t="s">
        <v>171</v>
      </c>
      <c r="B92" s="2164">
        <v>14237</v>
      </c>
      <c r="C92" s="2164">
        <v>6956</v>
      </c>
      <c r="D92" s="2164">
        <v>9985</v>
      </c>
      <c r="E92" s="2164">
        <v>4871</v>
      </c>
      <c r="F92" s="211" t="s">
        <v>172</v>
      </c>
    </row>
    <row r="93" spans="1:6" ht="13.5" customHeight="1">
      <c r="A93" s="1643" t="s">
        <v>173</v>
      </c>
      <c r="B93" s="2164">
        <v>2031</v>
      </c>
      <c r="C93" s="2164">
        <v>979</v>
      </c>
      <c r="D93" s="2164">
        <v>1262</v>
      </c>
      <c r="E93" s="2164">
        <v>614</v>
      </c>
      <c r="F93" s="211" t="s">
        <v>174</v>
      </c>
    </row>
    <row r="94" spans="1:6" ht="13.5" customHeight="1">
      <c r="A94" s="1643" t="s">
        <v>175</v>
      </c>
      <c r="B94" s="2164">
        <v>2492</v>
      </c>
      <c r="C94" s="2164">
        <v>1229</v>
      </c>
      <c r="D94" s="2164">
        <v>1454</v>
      </c>
      <c r="E94" s="2164">
        <v>702</v>
      </c>
      <c r="F94" s="211" t="s">
        <v>176</v>
      </c>
    </row>
    <row r="95" spans="1:6" ht="13.5" customHeight="1">
      <c r="A95" s="1634" t="s">
        <v>177</v>
      </c>
      <c r="B95" s="1642">
        <f>SUM(B96:B99)</f>
        <v>6458</v>
      </c>
      <c r="C95" s="1642">
        <f>SUM(C96:C99)</f>
        <v>3202</v>
      </c>
      <c r="D95" s="1642">
        <f>SUM(D96:D99)</f>
        <v>2230</v>
      </c>
      <c r="E95" s="1642">
        <f>SUM(E96:E99)</f>
        <v>1072</v>
      </c>
      <c r="F95" s="76" t="s">
        <v>178</v>
      </c>
    </row>
    <row r="96" spans="1:6" ht="13.5" customHeight="1">
      <c r="A96" s="1643" t="s">
        <v>179</v>
      </c>
      <c r="B96" s="2164">
        <v>448</v>
      </c>
      <c r="C96" s="2164">
        <v>215</v>
      </c>
      <c r="D96" s="2164">
        <v>86</v>
      </c>
      <c r="E96" s="2164">
        <v>37</v>
      </c>
      <c r="F96" s="211" t="s">
        <v>180</v>
      </c>
    </row>
    <row r="97" spans="1:6" ht="13.5" customHeight="1">
      <c r="A97" s="1643" t="s">
        <v>181</v>
      </c>
      <c r="B97" s="2164">
        <v>2904</v>
      </c>
      <c r="C97" s="2164">
        <v>1428</v>
      </c>
      <c r="D97" s="2164">
        <v>866</v>
      </c>
      <c r="E97" s="2164">
        <v>407</v>
      </c>
      <c r="F97" s="211" t="s">
        <v>182</v>
      </c>
    </row>
    <row r="98" spans="1:6" ht="13.5" customHeight="1">
      <c r="A98" s="1643" t="s">
        <v>183</v>
      </c>
      <c r="B98" s="2164">
        <v>1730</v>
      </c>
      <c r="C98" s="2164">
        <v>857</v>
      </c>
      <c r="D98" s="2164">
        <v>1258</v>
      </c>
      <c r="E98" s="2164">
        <v>620</v>
      </c>
      <c r="F98" s="211" t="s">
        <v>184</v>
      </c>
    </row>
    <row r="99" spans="1:6" ht="13.5" customHeight="1">
      <c r="A99" s="1643" t="s">
        <v>185</v>
      </c>
      <c r="B99" s="2164">
        <v>1376</v>
      </c>
      <c r="C99" s="2164">
        <v>702</v>
      </c>
      <c r="D99" s="2164">
        <v>20</v>
      </c>
      <c r="E99" s="2164">
        <v>8</v>
      </c>
      <c r="F99" s="211" t="s">
        <v>186</v>
      </c>
    </row>
    <row r="100" spans="1:6" ht="13.5" customHeight="1">
      <c r="A100" s="1638" t="s">
        <v>187</v>
      </c>
      <c r="B100" s="1642">
        <f>SUM(B101:B104)</f>
        <v>5646</v>
      </c>
      <c r="C100" s="1642">
        <f>SUM(C101:C104)</f>
        <v>2793</v>
      </c>
      <c r="D100" s="1642">
        <f>SUM(D101:D104)</f>
        <v>149</v>
      </c>
      <c r="E100" s="1642">
        <f>SUM(E101:E104)</f>
        <v>63</v>
      </c>
      <c r="F100" s="76" t="s">
        <v>188</v>
      </c>
    </row>
    <row r="101" spans="1:6" ht="13.5" customHeight="1">
      <c r="A101" s="1643" t="s">
        <v>189</v>
      </c>
      <c r="B101" s="2164">
        <v>980</v>
      </c>
      <c r="C101" s="2164">
        <v>463</v>
      </c>
      <c r="D101" s="2164">
        <v>0</v>
      </c>
      <c r="E101" s="2164">
        <v>0</v>
      </c>
      <c r="F101" s="211" t="s">
        <v>190</v>
      </c>
    </row>
    <row r="102" spans="1:6" ht="13.5" customHeight="1">
      <c r="A102" s="1643" t="s">
        <v>191</v>
      </c>
      <c r="B102" s="2164">
        <v>657</v>
      </c>
      <c r="C102" s="2164">
        <v>332</v>
      </c>
      <c r="D102" s="2164">
        <v>6</v>
      </c>
      <c r="E102" s="2164">
        <v>3</v>
      </c>
      <c r="F102" s="211" t="s">
        <v>192</v>
      </c>
    </row>
    <row r="103" spans="1:6" ht="13.5" customHeight="1">
      <c r="A103" s="1643" t="s">
        <v>2053</v>
      </c>
      <c r="B103" s="2164">
        <v>3722</v>
      </c>
      <c r="C103" s="2164">
        <v>1867</v>
      </c>
      <c r="D103" s="2164">
        <v>51</v>
      </c>
      <c r="E103" s="2164">
        <v>21</v>
      </c>
      <c r="F103" s="211" t="s">
        <v>193</v>
      </c>
    </row>
    <row r="104" spans="1:6" ht="13.5" customHeight="1">
      <c r="A104" s="1643" t="s">
        <v>194</v>
      </c>
      <c r="B104" s="2164">
        <v>287</v>
      </c>
      <c r="C104" s="2164">
        <v>131</v>
      </c>
      <c r="D104" s="2164">
        <v>92</v>
      </c>
      <c r="E104" s="2164">
        <v>39</v>
      </c>
      <c r="F104" s="211" t="s">
        <v>195</v>
      </c>
    </row>
    <row r="105" spans="1:6" ht="13.5" customHeight="1">
      <c r="A105" s="1634" t="s">
        <v>196</v>
      </c>
      <c r="B105" s="1642">
        <f>SUM(B106:B107)</f>
        <v>2076</v>
      </c>
      <c r="C105" s="1642">
        <f>SUM(C106:C107)</f>
        <v>1060</v>
      </c>
      <c r="D105" s="1642">
        <f>SUM(D106:D107)</f>
        <v>96</v>
      </c>
      <c r="E105" s="1642">
        <f>SUM(E106:E107)</f>
        <v>49</v>
      </c>
      <c r="F105" s="76" t="s">
        <v>197</v>
      </c>
    </row>
    <row r="106" spans="1:6" ht="13.5" customHeight="1">
      <c r="A106" s="1646" t="s">
        <v>198</v>
      </c>
      <c r="B106" s="2164">
        <v>78</v>
      </c>
      <c r="C106" s="2164">
        <v>36</v>
      </c>
      <c r="D106" s="2164">
        <v>78</v>
      </c>
      <c r="E106" s="2164">
        <v>36</v>
      </c>
      <c r="F106" s="82" t="s">
        <v>2052</v>
      </c>
    </row>
    <row r="107" spans="1:6" ht="13.5" customHeight="1">
      <c r="A107" s="1640" t="s">
        <v>200</v>
      </c>
      <c r="B107" s="2164">
        <v>1998</v>
      </c>
      <c r="C107" s="2164">
        <v>1024</v>
      </c>
      <c r="D107" s="2164">
        <v>18</v>
      </c>
      <c r="E107" s="2164">
        <v>13</v>
      </c>
      <c r="F107" s="82" t="s">
        <v>2050</v>
      </c>
    </row>
    <row r="108" spans="1:6" ht="13.5" customHeight="1">
      <c r="A108" s="1647" t="s">
        <v>214</v>
      </c>
      <c r="B108" s="1648">
        <f>'prim 12'!B47+'prim 12'!B39+'prim 12'!B29+'prim 12'!B20+'prim 12'!B11+'prim 12'!B105+'prim 12'!B100+'prim 12'!B95+'prim 12'!B88+'prim 12'!B82+'prim 12'!B73+'prim 12'!B63</f>
        <v>517676</v>
      </c>
      <c r="C108" s="1648">
        <f>'prim 12'!C47+'prim 12'!C39+'prim 12'!C29+'prim 12'!C20+'prim 12'!C11+'prim 12'!C105+'prim 12'!C100+'prim 12'!C95+'prim 12'!C88+'prim 12'!C82+'prim 12'!C73+'prim 12'!C63</f>
        <v>252902</v>
      </c>
      <c r="D108" s="1648">
        <f>'prim 12'!D47+'prim 12'!D39+'prim 12'!D29+'prim 12'!D20+'prim 12'!D11+'prim 12'!D105+'prim 12'!D100+'prim 12'!D95+'prim 12'!D88+'prim 12'!D82+'prim 12'!D73+'prim 12'!D63</f>
        <v>286500</v>
      </c>
      <c r="E108" s="1648">
        <f>'prim 12'!E47+'prim 12'!E39+'prim 12'!E29+'prim 12'!E20+'prim 12'!E11+'prim 12'!E105+'prim 12'!E100+'prim 12'!E95+'prim 12'!E88+'prim 12'!E82+'prim 12'!E73+'prim 12'!E63</f>
        <v>139692</v>
      </c>
      <c r="F108" s="216" t="s">
        <v>11</v>
      </c>
    </row>
    <row r="109" spans="1:6" ht="11.45" customHeight="1">
      <c r="A109" s="1649"/>
      <c r="B109" s="1641"/>
      <c r="C109" s="1641"/>
      <c r="D109" s="1641"/>
      <c r="E109" s="1641"/>
      <c r="F109" s="216"/>
    </row>
    <row r="110" spans="1:6" ht="11.45" customHeight="1">
      <c r="A110" s="364"/>
      <c r="B110" s="240"/>
      <c r="C110" s="240"/>
      <c r="D110" s="240"/>
      <c r="E110" s="240"/>
      <c r="F110" s="217"/>
    </row>
    <row r="111" spans="1:6" ht="11.45" customHeight="1">
      <c r="A111" s="364"/>
      <c r="B111" s="240"/>
      <c r="C111" s="240"/>
      <c r="D111" s="240"/>
      <c r="E111" s="240"/>
      <c r="F111" s="217"/>
    </row>
    <row r="112" spans="1:6" ht="11.45" customHeight="1">
      <c r="A112" s="364"/>
      <c r="B112" s="240"/>
      <c r="C112" s="240"/>
      <c r="D112" s="240"/>
      <c r="E112" s="240"/>
      <c r="F112" s="217"/>
    </row>
    <row r="113" spans="1:6" ht="16.5" customHeight="1">
      <c r="A113" s="927" t="s">
        <v>1578</v>
      </c>
      <c r="B113" s="22"/>
      <c r="C113" s="22"/>
      <c r="D113" s="327"/>
      <c r="E113" s="152"/>
      <c r="F113" s="1650" t="s">
        <v>1577</v>
      </c>
    </row>
    <row r="114" spans="1:6" ht="11.45" customHeight="1">
      <c r="A114" s="404"/>
      <c r="B114" s="404"/>
      <c r="C114" s="404"/>
      <c r="D114" s="404"/>
      <c r="E114" s="404"/>
      <c r="F114" s="404"/>
    </row>
    <row r="115" spans="1:6" ht="11.45" customHeight="1"/>
    <row r="116" spans="1:6" ht="11.45" customHeight="1"/>
    <row r="117" spans="1:6" ht="11.45" customHeight="1"/>
    <row r="118" spans="1:6" ht="11.45" customHeight="1"/>
    <row r="119" spans="1:6" ht="11.45" customHeight="1"/>
    <row r="120" spans="1:6" ht="11.45" customHeight="1"/>
    <row r="121" spans="1:6" ht="11.45" customHeight="1"/>
    <row r="122" spans="1:6" ht="11.45" customHeight="1"/>
    <row r="123" spans="1:6" ht="11.45" customHeight="1"/>
    <row r="124" spans="1:6" ht="11.45" customHeight="1"/>
    <row r="125" spans="1:6" ht="11.45" customHeight="1"/>
    <row r="126" spans="1:6" ht="11.45" customHeight="1"/>
    <row r="127" spans="1:6" ht="11.45" customHeight="1"/>
    <row r="128" spans="1:6" ht="11.45" customHeight="1"/>
    <row r="129" ht="11.45" customHeight="1"/>
    <row r="130" ht="11.45" customHeight="1"/>
    <row r="131" ht="11.45" customHeight="1"/>
    <row r="132" ht="11.45" customHeight="1"/>
    <row r="133" ht="11.45" customHeight="1"/>
    <row r="134" ht="11.45" customHeight="1"/>
    <row r="135" ht="11.45" customHeight="1"/>
    <row r="136" ht="11.45" customHeight="1"/>
    <row r="137" ht="11.45" customHeight="1"/>
    <row r="138" ht="11.45" customHeight="1"/>
    <row r="139" ht="11.45" customHeight="1"/>
    <row r="140" ht="11.45" customHeight="1"/>
    <row r="141" ht="11.45" customHeight="1"/>
    <row r="142" ht="11.45" customHeight="1"/>
    <row r="143" ht="11.45" customHeight="1"/>
    <row r="144" ht="11.45" customHeight="1"/>
    <row r="145" ht="11.45" customHeight="1"/>
    <row r="146" ht="11.45" customHeight="1"/>
    <row r="147" ht="11.45" customHeight="1"/>
  </sheetData>
  <mergeCells count="2">
    <mergeCell ref="E3:F3"/>
    <mergeCell ref="E55:F55"/>
  </mergeCells>
  <pageMargins left="0.78740157480314965" right="0.78740157480314965" top="1.1811023622047245" bottom="0.98425196850393704" header="0.51181102362204722" footer="0.51181102362204722"/>
  <pageSetup paperSize="9" scale="74" orientation="portrait" r:id="rId1"/>
  <headerFooter alignWithMargins="0"/>
  <rowBreaks count="1" manualBreakCount="1">
    <brk id="52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>
  <sheetPr syncVertical="1" syncRef="A1">
    <tabColor theme="5" tint="-0.249977111117893"/>
  </sheetPr>
  <dimension ref="A1:F140"/>
  <sheetViews>
    <sheetView showGridLines="0" view="pageLayout" zoomScale="70" zoomScalePageLayoutView="70" workbookViewId="0">
      <selection activeCell="A64" sqref="A64:F109"/>
    </sheetView>
  </sheetViews>
  <sheetFormatPr baseColWidth="10" defaultColWidth="11" defaultRowHeight="12.75"/>
  <cols>
    <col min="1" max="1" width="32.28515625" style="415" customWidth="1"/>
    <col min="2" max="5" width="11.85546875" style="414" customWidth="1"/>
    <col min="6" max="6" width="32" style="415" customWidth="1"/>
    <col min="7" max="20" width="11.7109375" style="415" customWidth="1"/>
    <col min="21" max="23" width="11" style="415" customWidth="1"/>
    <col min="24" max="24" width="14.42578125" style="415" customWidth="1"/>
    <col min="25" max="25" width="4.140625" style="415" customWidth="1"/>
    <col min="26" max="26" width="13.28515625" style="415" customWidth="1"/>
    <col min="27" max="27" width="28.140625" style="415" customWidth="1"/>
    <col min="28" max="28" width="11" style="415" customWidth="1"/>
    <col min="29" max="29" width="14.42578125" style="415" customWidth="1"/>
    <col min="30" max="30" width="4.140625" style="415" customWidth="1"/>
    <col min="31" max="32" width="11" style="415" customWidth="1"/>
    <col min="33" max="33" width="14.42578125" style="415" customWidth="1"/>
    <col min="34" max="34" width="4.140625" style="415" customWidth="1"/>
    <col min="35" max="35" width="14.42578125" style="415" customWidth="1"/>
    <col min="36" max="16384" width="11" style="415"/>
  </cols>
  <sheetData>
    <row r="1" spans="1:6" ht="24.75" customHeight="1">
      <c r="A1" s="413" t="s">
        <v>218</v>
      </c>
      <c r="F1" s="120" t="s">
        <v>219</v>
      </c>
    </row>
    <row r="2" spans="1:6" ht="18.95" customHeight="1">
      <c r="F2" s="416"/>
    </row>
    <row r="3" spans="1:6" ht="21.75">
      <c r="A3" s="417" t="s">
        <v>337</v>
      </c>
      <c r="E3" s="2525" t="s">
        <v>338</v>
      </c>
      <c r="F3" s="2525"/>
    </row>
    <row r="4" spans="1:6" ht="20.25">
      <c r="A4" s="417" t="s">
        <v>339</v>
      </c>
      <c r="E4" s="2526" t="s">
        <v>340</v>
      </c>
      <c r="F4" s="2526"/>
    </row>
    <row r="5" spans="1:6" ht="18.95" customHeight="1">
      <c r="A5" s="419"/>
      <c r="B5" s="420"/>
      <c r="C5" s="420"/>
      <c r="D5" s="420"/>
      <c r="E5" s="420"/>
      <c r="F5" s="421"/>
    </row>
    <row r="6" spans="1:6" ht="16.5" customHeight="1">
      <c r="A6" s="2172" t="s">
        <v>2236</v>
      </c>
      <c r="B6" s="422"/>
      <c r="C6" s="2268" t="s">
        <v>259</v>
      </c>
      <c r="D6" s="422"/>
      <c r="E6" s="2269" t="s">
        <v>260</v>
      </c>
      <c r="F6" s="1589" t="s">
        <v>2235</v>
      </c>
    </row>
    <row r="7" spans="1:6" ht="12.95" customHeight="1">
      <c r="A7" s="203"/>
      <c r="B7" s="2270" t="s">
        <v>261</v>
      </c>
      <c r="C7" s="2271"/>
      <c r="D7" s="2272" t="s">
        <v>1468</v>
      </c>
      <c r="E7" s="1237"/>
      <c r="F7" s="203"/>
    </row>
    <row r="8" spans="1:6" ht="12.95" customHeight="1">
      <c r="A8" s="112"/>
      <c r="B8" s="2273" t="s">
        <v>11</v>
      </c>
      <c r="C8" s="2273" t="s">
        <v>263</v>
      </c>
      <c r="D8" s="2273" t="s">
        <v>11</v>
      </c>
      <c r="E8" s="2273" t="s">
        <v>263</v>
      </c>
      <c r="F8" s="265"/>
    </row>
    <row r="9" spans="1:6" ht="12.95" customHeight="1">
      <c r="A9" s="204"/>
      <c r="B9" s="2274" t="s">
        <v>207</v>
      </c>
      <c r="C9" s="2274" t="s">
        <v>28</v>
      </c>
      <c r="D9" s="2274" t="s">
        <v>207</v>
      </c>
      <c r="E9" s="2274" t="s">
        <v>28</v>
      </c>
      <c r="F9" s="205"/>
    </row>
    <row r="10" spans="1:6" ht="8.1" customHeight="1">
      <c r="B10" s="426"/>
      <c r="C10" s="424"/>
      <c r="D10" s="426"/>
      <c r="E10" s="424"/>
      <c r="F10" s="421"/>
    </row>
    <row r="11" spans="1:6" s="418" customFormat="1" ht="17.100000000000001" customHeight="1">
      <c r="A11" s="1629" t="s">
        <v>29</v>
      </c>
      <c r="B11" s="1630">
        <f>SUM(B12:B19)</f>
        <v>68991</v>
      </c>
      <c r="C11" s="1630">
        <f>SUM(C12:C19)</f>
        <v>33676</v>
      </c>
      <c r="D11" s="1630">
        <f>SUM(D12:D19)</f>
        <v>29396</v>
      </c>
      <c r="E11" s="1630">
        <f>SUM(E12:E19)</f>
        <v>14426</v>
      </c>
      <c r="F11" s="347" t="s">
        <v>30</v>
      </c>
    </row>
    <row r="12" spans="1:6" ht="17.100000000000001" customHeight="1">
      <c r="A12" s="1631" t="s">
        <v>31</v>
      </c>
      <c r="B12" s="2164">
        <v>6895</v>
      </c>
      <c r="C12" s="2164">
        <v>3321</v>
      </c>
      <c r="D12" s="2164">
        <v>4473</v>
      </c>
      <c r="E12" s="2164">
        <v>2160</v>
      </c>
      <c r="F12" s="350" t="s">
        <v>32</v>
      </c>
    </row>
    <row r="13" spans="1:6" ht="17.100000000000001" customHeight="1">
      <c r="A13" s="1631" t="s">
        <v>33</v>
      </c>
      <c r="B13" s="2164">
        <v>8278</v>
      </c>
      <c r="C13" s="2164">
        <v>4066</v>
      </c>
      <c r="D13" s="2164">
        <v>7507</v>
      </c>
      <c r="E13" s="2164">
        <v>3712</v>
      </c>
      <c r="F13" s="350" t="s">
        <v>34</v>
      </c>
    </row>
    <row r="14" spans="1:6" ht="17.100000000000001" customHeight="1">
      <c r="A14" s="1632" t="s">
        <v>35</v>
      </c>
      <c r="B14" s="2164">
        <v>1943</v>
      </c>
      <c r="C14" s="2164">
        <v>948</v>
      </c>
      <c r="D14" s="2164">
        <v>1943</v>
      </c>
      <c r="E14" s="2164">
        <v>948</v>
      </c>
      <c r="F14" s="350" t="s">
        <v>36</v>
      </c>
    </row>
    <row r="15" spans="1:6" ht="17.100000000000001" customHeight="1">
      <c r="A15" s="1633" t="s">
        <v>37</v>
      </c>
      <c r="B15" s="2164">
        <v>9502</v>
      </c>
      <c r="C15" s="2164">
        <v>4744</v>
      </c>
      <c r="D15" s="2164">
        <v>5200</v>
      </c>
      <c r="E15" s="2164">
        <v>2614</v>
      </c>
      <c r="F15" s="350" t="s">
        <v>38</v>
      </c>
    </row>
    <row r="16" spans="1:6" ht="17.100000000000001" customHeight="1">
      <c r="A16" s="1633" t="s">
        <v>39</v>
      </c>
      <c r="B16" s="2164">
        <v>5313</v>
      </c>
      <c r="C16" s="2164">
        <v>2556</v>
      </c>
      <c r="D16" s="2164">
        <v>4427</v>
      </c>
      <c r="E16" s="2164">
        <v>2138</v>
      </c>
      <c r="F16" s="350" t="s">
        <v>40</v>
      </c>
    </row>
    <row r="17" spans="1:6" ht="17.100000000000001" customHeight="1">
      <c r="A17" s="1633" t="s">
        <v>41</v>
      </c>
      <c r="B17" s="2164">
        <v>22033</v>
      </c>
      <c r="C17" s="2164">
        <v>10765</v>
      </c>
      <c r="D17" s="2164">
        <v>1966</v>
      </c>
      <c r="E17" s="2164">
        <v>970</v>
      </c>
      <c r="F17" s="350" t="s">
        <v>42</v>
      </c>
    </row>
    <row r="18" spans="1:6" ht="17.100000000000001" customHeight="1">
      <c r="A18" s="1633" t="s">
        <v>43</v>
      </c>
      <c r="B18" s="2164">
        <v>10229</v>
      </c>
      <c r="C18" s="2164">
        <v>4983</v>
      </c>
      <c r="D18" s="2164">
        <v>3628</v>
      </c>
      <c r="E18" s="2164">
        <v>1775</v>
      </c>
      <c r="F18" s="350" t="s">
        <v>44</v>
      </c>
    </row>
    <row r="19" spans="1:6" ht="17.100000000000001" customHeight="1">
      <c r="A19" s="1633" t="s">
        <v>45</v>
      </c>
      <c r="B19" s="2164">
        <v>4798</v>
      </c>
      <c r="C19" s="2164">
        <v>2293</v>
      </c>
      <c r="D19" s="2164">
        <v>252</v>
      </c>
      <c r="E19" s="2164">
        <v>109</v>
      </c>
      <c r="F19" s="350" t="s">
        <v>46</v>
      </c>
    </row>
    <row r="20" spans="1:6" ht="17.100000000000001" customHeight="1">
      <c r="A20" s="1634" t="s">
        <v>47</v>
      </c>
      <c r="B20" s="1630">
        <f>SUM(B21:B28)</f>
        <v>39732</v>
      </c>
      <c r="C20" s="1630">
        <f>SUM(C21:C28)</f>
        <v>19175</v>
      </c>
      <c r="D20" s="1630">
        <f>SUM(D21:D28)</f>
        <v>16451</v>
      </c>
      <c r="E20" s="1630">
        <f>SUM(E21:E28)</f>
        <v>7958</v>
      </c>
      <c r="F20" s="353" t="s">
        <v>48</v>
      </c>
    </row>
    <row r="21" spans="1:6" ht="17.100000000000001" customHeight="1">
      <c r="A21" s="1635" t="s">
        <v>49</v>
      </c>
      <c r="B21" s="2164">
        <v>4820</v>
      </c>
      <c r="C21" s="2164">
        <v>2329</v>
      </c>
      <c r="D21" s="2164">
        <v>2153</v>
      </c>
      <c r="E21" s="2164">
        <v>1058</v>
      </c>
      <c r="F21" s="355" t="s">
        <v>50</v>
      </c>
    </row>
    <row r="22" spans="1:6" ht="17.100000000000001" customHeight="1">
      <c r="A22" s="1631" t="s">
        <v>51</v>
      </c>
      <c r="B22" s="2164">
        <v>3486</v>
      </c>
      <c r="C22" s="2164">
        <v>1684</v>
      </c>
      <c r="D22" s="2164">
        <v>2482</v>
      </c>
      <c r="E22" s="2164">
        <v>1219</v>
      </c>
      <c r="F22" s="356" t="s">
        <v>52</v>
      </c>
    </row>
    <row r="23" spans="1:6" ht="17.100000000000001" customHeight="1">
      <c r="A23" s="1631" t="s">
        <v>53</v>
      </c>
      <c r="B23" s="2164">
        <v>2747</v>
      </c>
      <c r="C23" s="2164">
        <v>1356</v>
      </c>
      <c r="D23" s="2164">
        <v>2059</v>
      </c>
      <c r="E23" s="2164">
        <v>1022</v>
      </c>
      <c r="F23" s="356" t="s">
        <v>54</v>
      </c>
    </row>
    <row r="24" spans="1:6" ht="17.100000000000001" customHeight="1">
      <c r="A24" s="1631" t="s">
        <v>55</v>
      </c>
      <c r="B24" s="2164">
        <v>4378</v>
      </c>
      <c r="C24" s="2164">
        <v>2132</v>
      </c>
      <c r="D24" s="2164">
        <v>2755</v>
      </c>
      <c r="E24" s="2164">
        <v>1333</v>
      </c>
      <c r="F24" s="350" t="s">
        <v>56</v>
      </c>
    </row>
    <row r="25" spans="1:6" ht="17.100000000000001" customHeight="1">
      <c r="A25" s="1631" t="s">
        <v>57</v>
      </c>
      <c r="B25" s="2164">
        <v>1892</v>
      </c>
      <c r="C25" s="2164">
        <v>879</v>
      </c>
      <c r="D25" s="2164">
        <v>856</v>
      </c>
      <c r="E25" s="2164">
        <v>400</v>
      </c>
      <c r="F25" s="356" t="s">
        <v>58</v>
      </c>
    </row>
    <row r="26" spans="1:6" s="418" customFormat="1" ht="17.100000000000001" customHeight="1">
      <c r="A26" s="1631" t="s">
        <v>59</v>
      </c>
      <c r="B26" s="2164">
        <v>9758</v>
      </c>
      <c r="C26" s="2164">
        <v>4682</v>
      </c>
      <c r="D26" s="2164">
        <v>3590</v>
      </c>
      <c r="E26" s="2164">
        <v>1687</v>
      </c>
      <c r="F26" s="356" t="s">
        <v>60</v>
      </c>
    </row>
    <row r="27" spans="1:6" ht="17.100000000000001" customHeight="1">
      <c r="A27" s="1631" t="s">
        <v>61</v>
      </c>
      <c r="B27" s="2164">
        <v>8349</v>
      </c>
      <c r="C27" s="2164">
        <v>4046</v>
      </c>
      <c r="D27" s="2164">
        <v>993</v>
      </c>
      <c r="E27" s="2164">
        <v>492</v>
      </c>
      <c r="F27" s="356" t="s">
        <v>62</v>
      </c>
    </row>
    <row r="28" spans="1:6" ht="17.100000000000001" customHeight="1">
      <c r="A28" s="1631" t="s">
        <v>63</v>
      </c>
      <c r="B28" s="2164">
        <v>4302</v>
      </c>
      <c r="C28" s="2164">
        <v>2067</v>
      </c>
      <c r="D28" s="2164">
        <v>1563</v>
      </c>
      <c r="E28" s="2164">
        <v>747</v>
      </c>
      <c r="F28" s="356" t="s">
        <v>64</v>
      </c>
    </row>
    <row r="29" spans="1:6" ht="17.100000000000001" customHeight="1">
      <c r="A29" s="1629" t="s">
        <v>65</v>
      </c>
      <c r="B29" s="1630">
        <f>SUM(B30:B38)</f>
        <v>76019</v>
      </c>
      <c r="C29" s="1630">
        <f>SUM(C30:C38)</f>
        <v>36581</v>
      </c>
      <c r="D29" s="1630">
        <f>SUM(D30:D38)</f>
        <v>37705</v>
      </c>
      <c r="E29" s="1630">
        <f>SUM(E30:E38)</f>
        <v>18142</v>
      </c>
      <c r="F29" s="347" t="s">
        <v>66</v>
      </c>
    </row>
    <row r="30" spans="1:6" ht="17.100000000000001" customHeight="1">
      <c r="A30" s="1636" t="s">
        <v>67</v>
      </c>
      <c r="B30" s="2164">
        <v>13978</v>
      </c>
      <c r="C30" s="2164">
        <v>6675</v>
      </c>
      <c r="D30" s="2164">
        <v>4389</v>
      </c>
      <c r="E30" s="2164">
        <v>2163</v>
      </c>
      <c r="F30" s="350" t="s">
        <v>68</v>
      </c>
    </row>
    <row r="31" spans="1:6" ht="17.100000000000001" customHeight="1">
      <c r="A31" s="1637" t="s">
        <v>69</v>
      </c>
      <c r="B31" s="2164">
        <v>4350</v>
      </c>
      <c r="C31" s="2164">
        <v>2100</v>
      </c>
      <c r="D31" s="2164">
        <v>3050</v>
      </c>
      <c r="E31" s="2164">
        <v>1461</v>
      </c>
      <c r="F31" s="350" t="s">
        <v>70</v>
      </c>
    </row>
    <row r="32" spans="1:6" ht="17.100000000000001" customHeight="1">
      <c r="A32" s="1636" t="s">
        <v>71</v>
      </c>
      <c r="B32" s="2164">
        <v>5094</v>
      </c>
      <c r="C32" s="2164">
        <v>2419</v>
      </c>
      <c r="D32" s="2164">
        <v>2856</v>
      </c>
      <c r="E32" s="2164">
        <v>1372</v>
      </c>
      <c r="F32" s="350" t="s">
        <v>72</v>
      </c>
    </row>
    <row r="33" spans="1:6" ht="17.100000000000001" customHeight="1">
      <c r="A33" s="1631" t="s">
        <v>73</v>
      </c>
      <c r="B33" s="2164">
        <v>18438</v>
      </c>
      <c r="C33" s="2164">
        <v>8988</v>
      </c>
      <c r="D33" s="2164">
        <v>1376</v>
      </c>
      <c r="E33" s="2164">
        <v>663</v>
      </c>
      <c r="F33" s="350" t="s">
        <v>74</v>
      </c>
    </row>
    <row r="34" spans="1:6" ht="17.100000000000001" customHeight="1">
      <c r="A34" s="1637" t="s">
        <v>75</v>
      </c>
      <c r="B34" s="2164">
        <v>2639</v>
      </c>
      <c r="C34" s="2164">
        <v>1262</v>
      </c>
      <c r="D34" s="2164">
        <v>1670</v>
      </c>
      <c r="E34" s="2164">
        <v>793</v>
      </c>
      <c r="F34" s="350" t="s">
        <v>1409</v>
      </c>
    </row>
    <row r="35" spans="1:6" s="418" customFormat="1" ht="17.100000000000001" customHeight="1">
      <c r="A35" s="1631" t="s">
        <v>76</v>
      </c>
      <c r="B35" s="2164">
        <v>4999</v>
      </c>
      <c r="C35" s="2164">
        <v>2396</v>
      </c>
      <c r="D35" s="2164">
        <v>2941</v>
      </c>
      <c r="E35" s="2164">
        <v>1400</v>
      </c>
      <c r="F35" s="350" t="s">
        <v>77</v>
      </c>
    </row>
    <row r="36" spans="1:6" ht="17.100000000000001" customHeight="1">
      <c r="A36" s="1631" t="s">
        <v>78</v>
      </c>
      <c r="B36" s="2164">
        <v>13165</v>
      </c>
      <c r="C36" s="2164">
        <v>6354</v>
      </c>
      <c r="D36" s="2164">
        <v>11288</v>
      </c>
      <c r="E36" s="2164">
        <v>5461</v>
      </c>
      <c r="F36" s="350" t="s">
        <v>79</v>
      </c>
    </row>
    <row r="37" spans="1:6" ht="17.100000000000001" customHeight="1">
      <c r="A37" s="1631" t="s">
        <v>80</v>
      </c>
      <c r="B37" s="2164">
        <v>8922</v>
      </c>
      <c r="C37" s="2164">
        <v>4242</v>
      </c>
      <c r="D37" s="2164">
        <v>5811</v>
      </c>
      <c r="E37" s="2164">
        <v>2738</v>
      </c>
      <c r="F37" s="350" t="s">
        <v>81</v>
      </c>
    </row>
    <row r="38" spans="1:6" ht="17.100000000000001" customHeight="1">
      <c r="A38" s="1631" t="s">
        <v>82</v>
      </c>
      <c r="B38" s="2164">
        <v>4434</v>
      </c>
      <c r="C38" s="2164">
        <v>2145</v>
      </c>
      <c r="D38" s="2164">
        <v>4324</v>
      </c>
      <c r="E38" s="2164">
        <v>2091</v>
      </c>
      <c r="F38" s="350" t="s">
        <v>83</v>
      </c>
    </row>
    <row r="39" spans="1:6" ht="17.100000000000001" customHeight="1">
      <c r="A39" s="1638" t="s">
        <v>84</v>
      </c>
      <c r="B39" s="1630">
        <f>SUM(B40:B46)</f>
        <v>77387</v>
      </c>
      <c r="C39" s="1630">
        <f>SUM(C40:C46)</f>
        <v>37511</v>
      </c>
      <c r="D39" s="1630">
        <f>SUM(D40:D46)</f>
        <v>39355</v>
      </c>
      <c r="E39" s="1630">
        <f>SUM(E40:E46)</f>
        <v>18892</v>
      </c>
      <c r="F39" s="347" t="s">
        <v>85</v>
      </c>
    </row>
    <row r="40" spans="1:6" ht="17.100000000000001" customHeight="1">
      <c r="A40" s="1636" t="s">
        <v>86</v>
      </c>
      <c r="B40" s="2164">
        <v>22278</v>
      </c>
      <c r="C40" s="2164">
        <v>10825</v>
      </c>
      <c r="D40" s="2164">
        <v>14991</v>
      </c>
      <c r="E40" s="2164">
        <v>7201</v>
      </c>
      <c r="F40" s="356" t="s">
        <v>87</v>
      </c>
    </row>
    <row r="41" spans="1:6" ht="17.100000000000001" customHeight="1">
      <c r="A41" s="1636" t="s">
        <v>88</v>
      </c>
      <c r="B41" s="2164">
        <v>9914</v>
      </c>
      <c r="C41" s="2164">
        <v>4759</v>
      </c>
      <c r="D41" s="2164">
        <v>5699</v>
      </c>
      <c r="E41" s="2164">
        <v>2699</v>
      </c>
      <c r="F41" s="350" t="s">
        <v>89</v>
      </c>
    </row>
    <row r="42" spans="1:6" ht="17.100000000000001" customHeight="1">
      <c r="A42" s="1636" t="s">
        <v>90</v>
      </c>
      <c r="B42" s="2164">
        <v>3555</v>
      </c>
      <c r="C42" s="2164">
        <v>1754</v>
      </c>
      <c r="D42" s="2164">
        <v>0</v>
      </c>
      <c r="E42" s="2164">
        <v>0</v>
      </c>
      <c r="F42" s="350" t="s">
        <v>91</v>
      </c>
    </row>
    <row r="43" spans="1:6" ht="17.100000000000001" customHeight="1">
      <c r="A43" s="1636" t="s">
        <v>92</v>
      </c>
      <c r="B43" s="2164">
        <v>13220</v>
      </c>
      <c r="C43" s="2164">
        <v>6429</v>
      </c>
      <c r="D43" s="2164">
        <v>1744</v>
      </c>
      <c r="E43" s="2164">
        <v>836</v>
      </c>
      <c r="F43" s="350" t="s">
        <v>93</v>
      </c>
    </row>
    <row r="44" spans="1:6" ht="17.100000000000001" customHeight="1">
      <c r="A44" s="1636" t="s">
        <v>94</v>
      </c>
      <c r="B44" s="2164">
        <v>11599</v>
      </c>
      <c r="C44" s="2164">
        <v>5641</v>
      </c>
      <c r="D44" s="2164">
        <v>9081</v>
      </c>
      <c r="E44" s="2164">
        <v>4384</v>
      </c>
      <c r="F44" s="356" t="s">
        <v>95</v>
      </c>
    </row>
    <row r="45" spans="1:6" ht="17.100000000000001" customHeight="1">
      <c r="A45" s="1636" t="s">
        <v>96</v>
      </c>
      <c r="B45" s="2164">
        <v>7403</v>
      </c>
      <c r="C45" s="2164">
        <v>3579</v>
      </c>
      <c r="D45" s="2164">
        <v>5070</v>
      </c>
      <c r="E45" s="2164">
        <v>2458</v>
      </c>
      <c r="F45" s="356" t="s">
        <v>97</v>
      </c>
    </row>
    <row r="46" spans="1:6" ht="17.100000000000001" customHeight="1">
      <c r="A46" s="1636" t="s">
        <v>98</v>
      </c>
      <c r="B46" s="2164">
        <v>9418</v>
      </c>
      <c r="C46" s="2164">
        <v>4524</v>
      </c>
      <c r="D46" s="2164">
        <v>2770</v>
      </c>
      <c r="E46" s="2164">
        <v>1314</v>
      </c>
      <c r="F46" s="350" t="s">
        <v>99</v>
      </c>
    </row>
    <row r="47" spans="1:6" s="418" customFormat="1" ht="17.100000000000001" customHeight="1">
      <c r="A47" s="1639" t="s">
        <v>100</v>
      </c>
      <c r="B47" s="1630">
        <f>SUM(B48:B52)</f>
        <v>47672</v>
      </c>
      <c r="C47" s="1630">
        <f>SUM(C48:C52)</f>
        <v>22833</v>
      </c>
      <c r="D47" s="1630">
        <f>SUM(D48:D52)</f>
        <v>30608</v>
      </c>
      <c r="E47" s="1630">
        <f>SUM(E48:E52)</f>
        <v>14703</v>
      </c>
      <c r="F47" s="347" t="s">
        <v>101</v>
      </c>
    </row>
    <row r="48" spans="1:6" ht="17.100000000000001" customHeight="1">
      <c r="A48" s="1640" t="s">
        <v>102</v>
      </c>
      <c r="B48" s="2164">
        <v>13101</v>
      </c>
      <c r="C48" s="2164">
        <v>6296</v>
      </c>
      <c r="D48" s="2164">
        <v>11561</v>
      </c>
      <c r="E48" s="2164">
        <v>5526</v>
      </c>
      <c r="F48" s="350" t="s">
        <v>103</v>
      </c>
    </row>
    <row r="49" spans="1:6" ht="17.100000000000001" customHeight="1">
      <c r="A49" s="1636" t="s">
        <v>104</v>
      </c>
      <c r="B49" s="2164">
        <v>10208</v>
      </c>
      <c r="C49" s="2164">
        <v>4930</v>
      </c>
      <c r="D49" s="2164">
        <v>5852</v>
      </c>
      <c r="E49" s="2164">
        <v>2833</v>
      </c>
      <c r="F49" s="350" t="s">
        <v>105</v>
      </c>
    </row>
    <row r="50" spans="1:6" ht="17.100000000000001" customHeight="1">
      <c r="A50" s="1636" t="s">
        <v>106</v>
      </c>
      <c r="B50" s="2164">
        <v>9314</v>
      </c>
      <c r="C50" s="2164">
        <v>4401</v>
      </c>
      <c r="D50" s="2164">
        <v>6301</v>
      </c>
      <c r="E50" s="2164">
        <v>2987</v>
      </c>
      <c r="F50" s="350" t="s">
        <v>107</v>
      </c>
    </row>
    <row r="51" spans="1:6" ht="17.100000000000001" customHeight="1">
      <c r="A51" s="1636" t="s">
        <v>108</v>
      </c>
      <c r="B51" s="2164">
        <v>6679</v>
      </c>
      <c r="C51" s="2164">
        <v>3193</v>
      </c>
      <c r="D51" s="2164">
        <v>3638</v>
      </c>
      <c r="E51" s="2164">
        <v>1771</v>
      </c>
      <c r="F51" s="350" t="s">
        <v>109</v>
      </c>
    </row>
    <row r="52" spans="1:6" ht="17.100000000000001" customHeight="1">
      <c r="A52" s="1636" t="s">
        <v>110</v>
      </c>
      <c r="B52" s="2164">
        <v>8370</v>
      </c>
      <c r="C52" s="2164">
        <v>4013</v>
      </c>
      <c r="D52" s="2164">
        <v>3256</v>
      </c>
      <c r="E52" s="2164">
        <v>1586</v>
      </c>
      <c r="F52" s="356" t="s">
        <v>111</v>
      </c>
    </row>
    <row r="53" spans="1:6" ht="14.45" customHeight="1">
      <c r="A53" s="361"/>
      <c r="B53" s="240"/>
      <c r="C53" s="240"/>
      <c r="D53" s="240"/>
      <c r="E53" s="240"/>
      <c r="F53" s="398"/>
    </row>
    <row r="54" spans="1:6" s="418" customFormat="1" ht="21" customHeight="1">
      <c r="A54" s="413" t="s">
        <v>218</v>
      </c>
      <c r="B54" s="415"/>
      <c r="C54" s="415"/>
      <c r="D54" s="415"/>
      <c r="E54" s="415"/>
      <c r="F54" s="120" t="s">
        <v>219</v>
      </c>
    </row>
    <row r="55" spans="1:6" ht="12.75" customHeight="1">
      <c r="B55" s="415"/>
      <c r="C55" s="415"/>
      <c r="D55" s="415"/>
      <c r="E55" s="415"/>
      <c r="F55" s="416"/>
    </row>
    <row r="56" spans="1:6" ht="20.25" customHeight="1">
      <c r="A56" s="417" t="s">
        <v>337</v>
      </c>
      <c r="B56" s="415"/>
      <c r="C56" s="415"/>
      <c r="D56" s="415"/>
      <c r="E56" s="2525" t="s">
        <v>341</v>
      </c>
      <c r="F56" s="2525"/>
    </row>
    <row r="57" spans="1:6" ht="21.75" customHeight="1">
      <c r="A57" s="417" t="s">
        <v>256</v>
      </c>
      <c r="B57" s="415"/>
      <c r="C57" s="415"/>
      <c r="D57" s="415"/>
      <c r="E57" s="2526" t="s">
        <v>342</v>
      </c>
      <c r="F57" s="2526"/>
    </row>
    <row r="58" spans="1:6" ht="15" customHeight="1">
      <c r="A58" s="419"/>
      <c r="B58" s="419"/>
      <c r="C58" s="419"/>
      <c r="D58" s="419"/>
      <c r="E58" s="419"/>
      <c r="F58" s="421"/>
    </row>
    <row r="59" spans="1:6" ht="15" customHeight="1">
      <c r="A59" s="2172" t="s">
        <v>2236</v>
      </c>
      <c r="B59" s="258"/>
      <c r="C59" s="2236" t="s">
        <v>259</v>
      </c>
      <c r="D59" s="258"/>
      <c r="E59" s="2237" t="s">
        <v>343</v>
      </c>
      <c r="F59" s="1589" t="s">
        <v>2235</v>
      </c>
    </row>
    <row r="60" spans="1:6" ht="15" customHeight="1">
      <c r="B60" s="2238" t="s">
        <v>261</v>
      </c>
      <c r="C60" s="2239"/>
      <c r="D60" s="2240" t="s">
        <v>262</v>
      </c>
      <c r="E60" s="318"/>
      <c r="F60" s="203"/>
    </row>
    <row r="61" spans="1:6" ht="15" customHeight="1">
      <c r="A61" s="400"/>
      <c r="B61" s="2241" t="s">
        <v>11</v>
      </c>
      <c r="C61" s="2241" t="s">
        <v>263</v>
      </c>
      <c r="D61" s="2241" t="s">
        <v>11</v>
      </c>
      <c r="E61" s="2241" t="s">
        <v>263</v>
      </c>
      <c r="F61" s="265"/>
    </row>
    <row r="62" spans="1:6" ht="15" customHeight="1">
      <c r="A62" s="204"/>
      <c r="B62" s="2275" t="s">
        <v>207</v>
      </c>
      <c r="C62" s="2275" t="s">
        <v>28</v>
      </c>
      <c r="D62" s="2275" t="s">
        <v>207</v>
      </c>
      <c r="E62" s="2275" t="s">
        <v>28</v>
      </c>
      <c r="F62" s="205"/>
    </row>
    <row r="63" spans="1:6" s="418" customFormat="1" ht="15" customHeight="1">
      <c r="A63" s="415"/>
      <c r="B63" s="428"/>
      <c r="C63" s="427"/>
      <c r="D63" s="428"/>
      <c r="E63" s="427"/>
      <c r="F63" s="421"/>
    </row>
    <row r="64" spans="1:6" ht="15" customHeight="1">
      <c r="A64" s="1638" t="s">
        <v>114</v>
      </c>
      <c r="B64" s="1642">
        <f>SUM(B65:B73)</f>
        <v>101719</v>
      </c>
      <c r="C64" s="1642">
        <f>SUM(C65:C73)</f>
        <v>49804</v>
      </c>
      <c r="D64" s="1642">
        <f>SUM(D65:D73)</f>
        <v>45595</v>
      </c>
      <c r="E64" s="1642">
        <f>SUM(E65:E73)</f>
        <v>22281</v>
      </c>
      <c r="F64" s="78" t="s">
        <v>115</v>
      </c>
    </row>
    <row r="65" spans="1:6" ht="15" customHeight="1">
      <c r="A65" s="1643" t="s">
        <v>116</v>
      </c>
      <c r="B65" s="2164">
        <v>4139</v>
      </c>
      <c r="C65" s="2164">
        <v>2035</v>
      </c>
      <c r="D65" s="2164">
        <v>2336</v>
      </c>
      <c r="E65" s="2164">
        <v>1115</v>
      </c>
      <c r="F65" s="211" t="s">
        <v>117</v>
      </c>
    </row>
    <row r="66" spans="1:6" ht="15" customHeight="1">
      <c r="A66" s="1643" t="s">
        <v>118</v>
      </c>
      <c r="B66" s="2164">
        <v>9701</v>
      </c>
      <c r="C66" s="2164">
        <v>4697</v>
      </c>
      <c r="D66" s="2164">
        <v>4389</v>
      </c>
      <c r="E66" s="2164">
        <v>2127</v>
      </c>
      <c r="F66" s="211" t="s">
        <v>119</v>
      </c>
    </row>
    <row r="67" spans="1:6" ht="15" customHeight="1">
      <c r="A67" s="1643" t="s">
        <v>211</v>
      </c>
      <c r="B67" s="2164">
        <v>28249</v>
      </c>
      <c r="C67" s="2164">
        <v>13907</v>
      </c>
      <c r="D67" s="2164">
        <v>0</v>
      </c>
      <c r="E67" s="2164">
        <v>0</v>
      </c>
      <c r="F67" s="211" t="s">
        <v>121</v>
      </c>
    </row>
    <row r="68" spans="1:6" s="419" customFormat="1" ht="15" customHeight="1">
      <c r="A68" s="1643" t="s">
        <v>122</v>
      </c>
      <c r="B68" s="2164">
        <v>15566</v>
      </c>
      <c r="C68" s="2164">
        <v>7613</v>
      </c>
      <c r="D68" s="2164">
        <v>12139</v>
      </c>
      <c r="E68" s="2164">
        <v>5960</v>
      </c>
      <c r="F68" s="211" t="s">
        <v>123</v>
      </c>
    </row>
    <row r="69" spans="1:6" s="425" customFormat="1" ht="15" customHeight="1">
      <c r="A69" s="1643" t="s">
        <v>124</v>
      </c>
      <c r="B69" s="2164">
        <v>6122</v>
      </c>
      <c r="C69" s="2164">
        <v>2891</v>
      </c>
      <c r="D69" s="2164">
        <v>3318</v>
      </c>
      <c r="E69" s="2164">
        <v>1545</v>
      </c>
      <c r="F69" s="211" t="s">
        <v>125</v>
      </c>
    </row>
    <row r="70" spans="1:6" s="419" customFormat="1" ht="15" customHeight="1">
      <c r="A70" s="1643" t="s">
        <v>126</v>
      </c>
      <c r="B70" s="2164">
        <v>6933</v>
      </c>
      <c r="C70" s="2164">
        <v>3431</v>
      </c>
      <c r="D70" s="2164">
        <v>4297</v>
      </c>
      <c r="E70" s="2164">
        <v>2149</v>
      </c>
      <c r="F70" s="211" t="s">
        <v>127</v>
      </c>
    </row>
    <row r="71" spans="1:6" s="419" customFormat="1" ht="15" customHeight="1">
      <c r="A71" s="1643" t="s">
        <v>128</v>
      </c>
      <c r="B71" s="2164">
        <v>9314</v>
      </c>
      <c r="C71" s="2164">
        <v>4602</v>
      </c>
      <c r="D71" s="2164">
        <v>1970</v>
      </c>
      <c r="E71" s="2164">
        <v>957</v>
      </c>
      <c r="F71" s="211" t="s">
        <v>129</v>
      </c>
    </row>
    <row r="72" spans="1:6" s="419" customFormat="1" ht="15" customHeight="1">
      <c r="A72" s="1643" t="s">
        <v>130</v>
      </c>
      <c r="B72" s="2164">
        <v>12268</v>
      </c>
      <c r="C72" s="2164">
        <v>6035</v>
      </c>
      <c r="D72" s="2164">
        <v>8898</v>
      </c>
      <c r="E72" s="2164">
        <v>4397</v>
      </c>
      <c r="F72" s="211" t="s">
        <v>131</v>
      </c>
    </row>
    <row r="73" spans="1:6" s="419" customFormat="1" ht="15" customHeight="1">
      <c r="A73" s="1643" t="s">
        <v>132</v>
      </c>
      <c r="B73" s="2164">
        <v>9427</v>
      </c>
      <c r="C73" s="2164">
        <v>4593</v>
      </c>
      <c r="D73" s="2164">
        <v>8248</v>
      </c>
      <c r="E73" s="2164">
        <v>4031</v>
      </c>
      <c r="F73" s="211" t="s">
        <v>133</v>
      </c>
    </row>
    <row r="74" spans="1:6" s="419" customFormat="1" ht="15" customHeight="1">
      <c r="A74" s="1645" t="s">
        <v>134</v>
      </c>
      <c r="B74" s="1642">
        <f>SUM(B75:B82)</f>
        <v>93386</v>
      </c>
      <c r="C74" s="1642">
        <f>SUM(C75:C82)</f>
        <v>45363</v>
      </c>
      <c r="D74" s="1642">
        <f>SUM(D75:D82)</f>
        <v>64677</v>
      </c>
      <c r="E74" s="1642">
        <f>SUM(E75:E82)</f>
        <v>31402</v>
      </c>
      <c r="F74" s="76" t="s">
        <v>135</v>
      </c>
    </row>
    <row r="75" spans="1:6" s="419" customFormat="1" ht="15" customHeight="1">
      <c r="A75" s="1643" t="s">
        <v>136</v>
      </c>
      <c r="B75" s="2164">
        <v>14308</v>
      </c>
      <c r="C75" s="2164">
        <v>6893</v>
      </c>
      <c r="D75" s="2164">
        <v>12431</v>
      </c>
      <c r="E75" s="2164">
        <v>6018</v>
      </c>
      <c r="F75" s="211" t="s">
        <v>137</v>
      </c>
    </row>
    <row r="76" spans="1:6" s="425" customFormat="1" ht="15" customHeight="1">
      <c r="A76" s="1643" t="s">
        <v>138</v>
      </c>
      <c r="B76" s="2164">
        <v>8912</v>
      </c>
      <c r="C76" s="2164">
        <v>4414</v>
      </c>
      <c r="D76" s="2164">
        <v>7391</v>
      </c>
      <c r="E76" s="2164">
        <v>3642</v>
      </c>
      <c r="F76" s="211" t="s">
        <v>139</v>
      </c>
    </row>
    <row r="77" spans="1:6" ht="15" customHeight="1">
      <c r="A77" s="1643" t="s">
        <v>140</v>
      </c>
      <c r="B77" s="2164">
        <v>12795</v>
      </c>
      <c r="C77" s="2164">
        <v>6197</v>
      </c>
      <c r="D77" s="2164">
        <v>9610</v>
      </c>
      <c r="E77" s="2164">
        <v>4647</v>
      </c>
      <c r="F77" s="211" t="s">
        <v>141</v>
      </c>
    </row>
    <row r="78" spans="1:6" ht="15" customHeight="1">
      <c r="A78" s="1643" t="s">
        <v>142</v>
      </c>
      <c r="B78" s="2164">
        <v>8894</v>
      </c>
      <c r="C78" s="2164">
        <v>4403</v>
      </c>
      <c r="D78" s="2164">
        <v>7203</v>
      </c>
      <c r="E78" s="2164">
        <v>3530</v>
      </c>
      <c r="F78" s="211" t="s">
        <v>143</v>
      </c>
    </row>
    <row r="79" spans="1:6" s="121" customFormat="1" ht="15" customHeight="1">
      <c r="A79" s="1643" t="s">
        <v>144</v>
      </c>
      <c r="B79" s="2164">
        <v>23800</v>
      </c>
      <c r="C79" s="2164">
        <v>11442</v>
      </c>
      <c r="D79" s="2164">
        <v>11710</v>
      </c>
      <c r="E79" s="2164">
        <v>5635</v>
      </c>
      <c r="F79" s="211" t="s">
        <v>145</v>
      </c>
    </row>
    <row r="80" spans="1:6" s="121" customFormat="1" ht="15" customHeight="1">
      <c r="A80" s="1643" t="s">
        <v>146</v>
      </c>
      <c r="B80" s="2164">
        <v>7076</v>
      </c>
      <c r="C80" s="2164">
        <v>3373</v>
      </c>
      <c r="D80" s="2164">
        <v>4849</v>
      </c>
      <c r="E80" s="2164">
        <v>2291</v>
      </c>
      <c r="F80" s="211" t="s">
        <v>147</v>
      </c>
    </row>
    <row r="81" spans="1:6" ht="15" customHeight="1">
      <c r="A81" s="1643" t="s">
        <v>148</v>
      </c>
      <c r="B81" s="2164">
        <v>12218</v>
      </c>
      <c r="C81" s="2164">
        <v>6020</v>
      </c>
      <c r="D81" s="2164">
        <v>7671</v>
      </c>
      <c r="E81" s="2164">
        <v>3762</v>
      </c>
      <c r="F81" s="211" t="s">
        <v>1574</v>
      </c>
    </row>
    <row r="82" spans="1:6" ht="15" customHeight="1">
      <c r="A82" s="1643" t="s">
        <v>149</v>
      </c>
      <c r="B82" s="2164">
        <v>5383</v>
      </c>
      <c r="C82" s="2164">
        <v>2621</v>
      </c>
      <c r="D82" s="2164">
        <v>3812</v>
      </c>
      <c r="E82" s="2164">
        <v>1877</v>
      </c>
      <c r="F82" s="211" t="s">
        <v>150</v>
      </c>
    </row>
    <row r="83" spans="1:6" ht="15" customHeight="1">
      <c r="A83" s="1639" t="s">
        <v>151</v>
      </c>
      <c r="B83" s="1642">
        <f>SUM(B84:B88)</f>
        <v>37415</v>
      </c>
      <c r="C83" s="1642">
        <f>SUM(C84:C88)</f>
        <v>18268</v>
      </c>
      <c r="D83" s="1642">
        <f>SUM(D84:D88)</f>
        <v>27236</v>
      </c>
      <c r="E83" s="1642">
        <f>SUM(E84:E88)</f>
        <v>13286</v>
      </c>
      <c r="F83" s="78" t="s">
        <v>152</v>
      </c>
    </row>
    <row r="84" spans="1:6" ht="15" customHeight="1">
      <c r="A84" s="1643" t="s">
        <v>153</v>
      </c>
      <c r="B84" s="2164">
        <v>9210</v>
      </c>
      <c r="C84" s="2164">
        <v>4519</v>
      </c>
      <c r="D84" s="2164">
        <v>5293</v>
      </c>
      <c r="E84" s="2164">
        <v>2559</v>
      </c>
      <c r="F84" s="211" t="s">
        <v>154</v>
      </c>
    </row>
    <row r="85" spans="1:6" ht="18.75" customHeight="1">
      <c r="A85" s="1643" t="s">
        <v>155</v>
      </c>
      <c r="B85" s="2164">
        <v>6609</v>
      </c>
      <c r="C85" s="2164">
        <v>3206</v>
      </c>
      <c r="D85" s="2164">
        <v>4916</v>
      </c>
      <c r="E85" s="2164">
        <v>2384</v>
      </c>
      <c r="F85" s="211" t="s">
        <v>156</v>
      </c>
    </row>
    <row r="86" spans="1:6" ht="15" customHeight="1">
      <c r="A86" s="1643" t="s">
        <v>157</v>
      </c>
      <c r="B86" s="2164">
        <v>6247</v>
      </c>
      <c r="C86" s="2164">
        <v>3078</v>
      </c>
      <c r="D86" s="2164">
        <v>4581</v>
      </c>
      <c r="E86" s="2164">
        <v>2232</v>
      </c>
      <c r="F86" s="211" t="s">
        <v>158</v>
      </c>
    </row>
    <row r="87" spans="1:6" ht="15" customHeight="1">
      <c r="A87" s="1643" t="s">
        <v>159</v>
      </c>
      <c r="B87" s="2164">
        <v>7858</v>
      </c>
      <c r="C87" s="2164">
        <v>3790</v>
      </c>
      <c r="D87" s="2164">
        <v>6247</v>
      </c>
      <c r="E87" s="2164">
        <v>3056</v>
      </c>
      <c r="F87" s="211" t="s">
        <v>160</v>
      </c>
    </row>
    <row r="88" spans="1:6" ht="15" customHeight="1">
      <c r="A88" s="1643" t="s">
        <v>161</v>
      </c>
      <c r="B88" s="2164">
        <v>7491</v>
      </c>
      <c r="C88" s="2164">
        <v>3675</v>
      </c>
      <c r="D88" s="2164">
        <v>6199</v>
      </c>
      <c r="E88" s="2164">
        <v>3055</v>
      </c>
      <c r="F88" s="211" t="s">
        <v>162</v>
      </c>
    </row>
    <row r="89" spans="1:6" ht="15" customHeight="1">
      <c r="A89" s="1645" t="s">
        <v>163</v>
      </c>
      <c r="B89" s="1642">
        <f>SUM(B90:B95)</f>
        <v>53390</v>
      </c>
      <c r="C89" s="1642">
        <f>SUM(C90:C95)</f>
        <v>25813</v>
      </c>
      <c r="D89" s="1642">
        <f>SUM(D90:D95)</f>
        <v>29886</v>
      </c>
      <c r="E89" s="1642">
        <f>SUM(E90:E95)</f>
        <v>14479</v>
      </c>
      <c r="F89" s="76" t="s">
        <v>164</v>
      </c>
    </row>
    <row r="90" spans="1:6" ht="15" customHeight="1">
      <c r="A90" s="1643" t="s">
        <v>165</v>
      </c>
      <c r="B90" s="2164">
        <v>9769</v>
      </c>
      <c r="C90" s="2164">
        <v>4731</v>
      </c>
      <c r="D90" s="2164">
        <v>4213</v>
      </c>
      <c r="E90" s="2164">
        <v>2027</v>
      </c>
      <c r="F90" s="211" t="s">
        <v>166</v>
      </c>
    </row>
    <row r="91" spans="1:6" ht="15" customHeight="1">
      <c r="A91" s="1643" t="s">
        <v>167</v>
      </c>
      <c r="B91" s="2164">
        <v>10109</v>
      </c>
      <c r="C91" s="2164">
        <v>4891</v>
      </c>
      <c r="D91" s="2164">
        <v>8982</v>
      </c>
      <c r="E91" s="2164">
        <v>4363</v>
      </c>
      <c r="F91" s="211" t="s">
        <v>168</v>
      </c>
    </row>
    <row r="92" spans="1:6" ht="15" customHeight="1">
      <c r="A92" s="1643" t="s">
        <v>169</v>
      </c>
      <c r="B92" s="2164">
        <v>10626</v>
      </c>
      <c r="C92" s="2164">
        <v>5055</v>
      </c>
      <c r="D92" s="2164">
        <v>1445</v>
      </c>
      <c r="E92" s="2164">
        <v>713</v>
      </c>
      <c r="F92" s="211" t="s">
        <v>170</v>
      </c>
    </row>
    <row r="93" spans="1:6" ht="15" customHeight="1">
      <c r="A93" s="1643" t="s">
        <v>171</v>
      </c>
      <c r="B93" s="2164">
        <v>17423</v>
      </c>
      <c r="C93" s="2164">
        <v>8439</v>
      </c>
      <c r="D93" s="2164">
        <v>11993</v>
      </c>
      <c r="E93" s="2164">
        <v>5781</v>
      </c>
      <c r="F93" s="211" t="s">
        <v>172</v>
      </c>
    </row>
    <row r="94" spans="1:6" ht="15" customHeight="1">
      <c r="A94" s="1643" t="s">
        <v>173</v>
      </c>
      <c r="B94" s="2164">
        <v>2281</v>
      </c>
      <c r="C94" s="2164">
        <v>1137</v>
      </c>
      <c r="D94" s="2164">
        <v>1422</v>
      </c>
      <c r="E94" s="2164">
        <v>707</v>
      </c>
      <c r="F94" s="211" t="s">
        <v>174</v>
      </c>
    </row>
    <row r="95" spans="1:6" ht="15" customHeight="1">
      <c r="A95" s="1643" t="s">
        <v>175</v>
      </c>
      <c r="B95" s="2164">
        <v>3182</v>
      </c>
      <c r="C95" s="2164">
        <v>1560</v>
      </c>
      <c r="D95" s="2164">
        <v>1831</v>
      </c>
      <c r="E95" s="2164">
        <v>888</v>
      </c>
      <c r="F95" s="211" t="s">
        <v>176</v>
      </c>
    </row>
    <row r="96" spans="1:6" ht="15" customHeight="1">
      <c r="A96" s="1634" t="s">
        <v>177</v>
      </c>
      <c r="B96" s="1642">
        <f>SUM(B97:B100)</f>
        <v>7530</v>
      </c>
      <c r="C96" s="1642">
        <f>SUM(C97:C100)</f>
        <v>3631</v>
      </c>
      <c r="D96" s="1642">
        <f>SUM(D97:D100)</f>
        <v>2585</v>
      </c>
      <c r="E96" s="1642">
        <f>SUM(E97:E100)</f>
        <v>1286</v>
      </c>
      <c r="F96" s="76" t="s">
        <v>178</v>
      </c>
    </row>
    <row r="97" spans="1:6" ht="15" customHeight="1">
      <c r="A97" s="1643" t="s">
        <v>179</v>
      </c>
      <c r="B97" s="2164">
        <v>487</v>
      </c>
      <c r="C97" s="2164">
        <v>215</v>
      </c>
      <c r="D97" s="2164">
        <v>83</v>
      </c>
      <c r="E97" s="2164">
        <v>23</v>
      </c>
      <c r="F97" s="211" t="s">
        <v>180</v>
      </c>
    </row>
    <row r="98" spans="1:6" ht="15" customHeight="1">
      <c r="A98" s="1643" t="s">
        <v>181</v>
      </c>
      <c r="B98" s="2164">
        <v>3445</v>
      </c>
      <c r="C98" s="2164">
        <v>1693</v>
      </c>
      <c r="D98" s="2164">
        <v>1022</v>
      </c>
      <c r="E98" s="2164">
        <v>522</v>
      </c>
      <c r="F98" s="211" t="s">
        <v>182</v>
      </c>
    </row>
    <row r="99" spans="1:6" ht="15" customHeight="1">
      <c r="A99" s="1643" t="s">
        <v>183</v>
      </c>
      <c r="B99" s="2164">
        <v>2044</v>
      </c>
      <c r="C99" s="2164">
        <v>1009</v>
      </c>
      <c r="D99" s="2164">
        <v>1464</v>
      </c>
      <c r="E99" s="2164">
        <v>733</v>
      </c>
      <c r="F99" s="211" t="s">
        <v>184</v>
      </c>
    </row>
    <row r="100" spans="1:6" ht="15" customHeight="1">
      <c r="A100" s="1643" t="s">
        <v>185</v>
      </c>
      <c r="B100" s="2164">
        <v>1554</v>
      </c>
      <c r="C100" s="2164">
        <v>714</v>
      </c>
      <c r="D100" s="2164">
        <v>16</v>
      </c>
      <c r="E100" s="2164">
        <v>8</v>
      </c>
      <c r="F100" s="211" t="s">
        <v>186</v>
      </c>
    </row>
    <row r="101" spans="1:6" ht="15" customHeight="1">
      <c r="A101" s="1638" t="s">
        <v>187</v>
      </c>
      <c r="B101" s="1642">
        <f>SUM(B102:B105)</f>
        <v>6384</v>
      </c>
      <c r="C101" s="1642">
        <f>SUM(C102:C105)</f>
        <v>3158</v>
      </c>
      <c r="D101" s="1642">
        <f>SUM(D102:D105)</f>
        <v>127</v>
      </c>
      <c r="E101" s="1642">
        <f>SUM(E102:E105)</f>
        <v>53</v>
      </c>
      <c r="F101" s="76" t="s">
        <v>188</v>
      </c>
    </row>
    <row r="102" spans="1:6" ht="15" customHeight="1">
      <c r="A102" s="1643" t="s">
        <v>189</v>
      </c>
      <c r="B102" s="2164">
        <v>1006</v>
      </c>
      <c r="C102" s="2164">
        <v>504</v>
      </c>
      <c r="D102" s="2164">
        <v>0</v>
      </c>
      <c r="E102" s="2164">
        <v>0</v>
      </c>
      <c r="F102" s="211" t="s">
        <v>190</v>
      </c>
    </row>
    <row r="103" spans="1:6" ht="15" customHeight="1">
      <c r="A103" s="1643" t="s">
        <v>191</v>
      </c>
      <c r="B103" s="2164">
        <v>867</v>
      </c>
      <c r="C103" s="2164">
        <v>417</v>
      </c>
      <c r="D103" s="2164">
        <v>7</v>
      </c>
      <c r="E103" s="2164">
        <v>1</v>
      </c>
      <c r="F103" s="211" t="s">
        <v>192</v>
      </c>
    </row>
    <row r="104" spans="1:6" ht="15" customHeight="1">
      <c r="A104" s="1643" t="s">
        <v>2053</v>
      </c>
      <c r="B104" s="2164">
        <v>4293</v>
      </c>
      <c r="C104" s="2164">
        <v>2130</v>
      </c>
      <c r="D104" s="2164">
        <v>49</v>
      </c>
      <c r="E104" s="2164">
        <v>18</v>
      </c>
      <c r="F104" s="211" t="s">
        <v>193</v>
      </c>
    </row>
    <row r="105" spans="1:6" ht="15" customHeight="1">
      <c r="A105" s="1643" t="s">
        <v>194</v>
      </c>
      <c r="B105" s="2164">
        <v>218</v>
      </c>
      <c r="C105" s="2164">
        <v>107</v>
      </c>
      <c r="D105" s="2164">
        <v>71</v>
      </c>
      <c r="E105" s="2164">
        <v>34</v>
      </c>
      <c r="F105" s="211" t="s">
        <v>195</v>
      </c>
    </row>
    <row r="106" spans="1:6" ht="15" customHeight="1">
      <c r="A106" s="1634" t="s">
        <v>196</v>
      </c>
      <c r="B106" s="1642">
        <f>SUM(B107:B108)</f>
        <v>2396</v>
      </c>
      <c r="C106" s="1642">
        <f>SUM(C107:C108)</f>
        <v>1197</v>
      </c>
      <c r="D106" s="1642">
        <f>SUM(D107:D108)</f>
        <v>59</v>
      </c>
      <c r="E106" s="1642">
        <f>SUM(E107:E108)</f>
        <v>27</v>
      </c>
      <c r="F106" s="76" t="s">
        <v>197</v>
      </c>
    </row>
    <row r="107" spans="1:6" ht="15" customHeight="1">
      <c r="A107" s="1646" t="s">
        <v>198</v>
      </c>
      <c r="B107" s="2164">
        <v>53</v>
      </c>
      <c r="C107" s="2164">
        <v>26</v>
      </c>
      <c r="D107" s="2164">
        <v>53</v>
      </c>
      <c r="E107" s="2164">
        <v>26</v>
      </c>
      <c r="F107" s="82" t="s">
        <v>199</v>
      </c>
    </row>
    <row r="108" spans="1:6" ht="15" customHeight="1">
      <c r="A108" s="1640" t="s">
        <v>200</v>
      </c>
      <c r="B108" s="2164">
        <v>2343</v>
      </c>
      <c r="C108" s="2164">
        <v>1171</v>
      </c>
      <c r="D108" s="2164">
        <v>6</v>
      </c>
      <c r="E108" s="2164">
        <v>1</v>
      </c>
      <c r="F108" s="82" t="s">
        <v>2050</v>
      </c>
    </row>
    <row r="109" spans="1:6" ht="15" customHeight="1">
      <c r="A109" s="1647" t="s">
        <v>214</v>
      </c>
      <c r="B109" s="1648">
        <f>'prim 13'!B47+'prim 13'!B39+'prim 13'!B29+'prim 13'!B20+'prim 13'!B11+'prim 13'!B106+'prim 13'!B101+'prim 13'!B96+'prim 13'!B89+'prim 13'!B83+'prim 13'!B74+'prim 13'!B64</f>
        <v>612021</v>
      </c>
      <c r="C109" s="1648">
        <f>'prim 13'!C47+'prim 13'!C39+'prim 13'!C29+'prim 13'!C20+'prim 13'!C11+'prim 13'!C106+'prim 13'!C101+'prim 13'!C96+'prim 13'!C89+'prim 13'!C83+'prim 13'!C74+'prim 13'!C64</f>
        <v>297010</v>
      </c>
      <c r="D109" s="1648">
        <f>'prim 13'!D47+'prim 13'!D39+'prim 13'!D29+'prim 13'!D20+'prim 13'!D11+'prim 13'!D106+'prim 13'!D101+'prim 13'!D96+'prim 13'!D89+'prim 13'!D83+'prim 13'!D74+'prim 13'!D64</f>
        <v>323680</v>
      </c>
      <c r="E109" s="1648">
        <f>'prim 13'!E47+'prim 13'!E39+'prim 13'!E29+'prim 13'!E20+'prim 13'!E11+'prim 13'!E106+'prim 13'!E101+'prim 13'!E96+'prim 13'!E89+'prim 13'!E83+'prim 13'!E74+'prim 13'!E64</f>
        <v>156935</v>
      </c>
      <c r="F109" s="216" t="s">
        <v>11</v>
      </c>
    </row>
    <row r="110" spans="1:6" ht="15" customHeight="1">
      <c r="A110" s="364"/>
      <c r="B110" s="240"/>
      <c r="C110" s="240"/>
      <c r="D110" s="240"/>
      <c r="E110" s="240"/>
      <c r="F110" s="217"/>
    </row>
    <row r="111" spans="1:6" ht="15" customHeight="1">
      <c r="A111" s="364"/>
      <c r="B111" s="240"/>
      <c r="C111" s="240"/>
      <c r="D111" s="240"/>
      <c r="E111" s="240"/>
      <c r="F111" s="217"/>
    </row>
    <row r="112" spans="1:6" ht="15" customHeight="1">
      <c r="A112" s="22" t="s">
        <v>1578</v>
      </c>
      <c r="B112" s="22"/>
      <c r="C112" s="22"/>
      <c r="D112" s="327"/>
      <c r="E112" s="152"/>
      <c r="F112" s="23" t="s">
        <v>1577</v>
      </c>
    </row>
    <row r="113" spans="1:6" ht="15" customHeight="1">
      <c r="A113" s="364"/>
      <c r="B113" s="240"/>
      <c r="C113" s="240"/>
      <c r="D113" s="240"/>
      <c r="E113" s="240"/>
      <c r="F113" s="217"/>
    </row>
    <row r="114" spans="1:6" ht="15" customHeight="1">
      <c r="A114" s="121"/>
      <c r="B114" s="429"/>
      <c r="C114" s="429"/>
      <c r="D114" s="429"/>
      <c r="E114" s="429"/>
      <c r="F114" s="137"/>
    </row>
    <row r="115" spans="1:6" ht="15" customHeight="1"/>
    <row r="116" spans="1:6" ht="15" customHeight="1">
      <c r="A116" s="249"/>
      <c r="B116" s="249"/>
      <c r="C116" s="249"/>
      <c r="D116" s="249"/>
      <c r="E116" s="249"/>
      <c r="F116" s="249"/>
    </row>
    <row r="117" spans="1:6" ht="15" customHeight="1">
      <c r="B117" s="415"/>
      <c r="C117" s="415"/>
      <c r="D117" s="415"/>
      <c r="E117" s="415"/>
    </row>
    <row r="118" spans="1:6" ht="15" customHeight="1">
      <c r="B118" s="415"/>
      <c r="C118" s="415"/>
      <c r="D118" s="415"/>
      <c r="E118" s="415"/>
    </row>
    <row r="119" spans="1:6" ht="15" customHeight="1">
      <c r="B119" s="415"/>
      <c r="C119" s="415"/>
      <c r="D119" s="415"/>
      <c r="E119" s="415"/>
    </row>
    <row r="120" spans="1:6" ht="15" customHeight="1">
      <c r="B120" s="415"/>
      <c r="C120" s="415"/>
      <c r="D120" s="415"/>
      <c r="E120" s="415"/>
    </row>
    <row r="121" spans="1:6" ht="15" customHeight="1">
      <c r="B121" s="415"/>
      <c r="C121" s="415"/>
      <c r="D121" s="415"/>
      <c r="E121" s="415"/>
    </row>
    <row r="122" spans="1:6" ht="15" customHeight="1">
      <c r="B122" s="415"/>
      <c r="C122" s="415"/>
      <c r="D122" s="415"/>
      <c r="E122" s="415"/>
    </row>
    <row r="123" spans="1:6" ht="15" customHeight="1">
      <c r="B123" s="415"/>
      <c r="C123" s="415"/>
      <c r="D123" s="415"/>
      <c r="E123" s="415"/>
    </row>
    <row r="124" spans="1:6" ht="15" customHeight="1">
      <c r="B124" s="415"/>
      <c r="C124" s="415"/>
      <c r="D124" s="415"/>
      <c r="E124" s="415"/>
    </row>
    <row r="125" spans="1:6" ht="15" customHeight="1">
      <c r="B125" s="415"/>
      <c r="C125" s="415"/>
      <c r="D125" s="415"/>
      <c r="E125" s="415"/>
    </row>
    <row r="126" spans="1:6" ht="15" customHeight="1">
      <c r="B126" s="415"/>
      <c r="C126" s="415"/>
      <c r="D126" s="415"/>
      <c r="E126" s="415"/>
    </row>
    <row r="127" spans="1:6" ht="15" customHeight="1">
      <c r="B127" s="415"/>
      <c r="C127" s="415"/>
      <c r="D127" s="415"/>
      <c r="E127" s="415"/>
    </row>
    <row r="128" spans="1:6" ht="15" customHeight="1">
      <c r="B128" s="415"/>
      <c r="C128" s="415"/>
      <c r="D128" s="415"/>
      <c r="E128" s="415"/>
    </row>
    <row r="129" s="415" customFormat="1" ht="15" customHeight="1"/>
    <row r="130" s="415" customFormat="1" ht="15" customHeight="1"/>
    <row r="131" s="415" customFormat="1" ht="15" customHeight="1"/>
    <row r="132" s="415" customFormat="1" ht="15" customHeight="1"/>
    <row r="133" s="415" customFormat="1" ht="15" customHeight="1"/>
    <row r="134" s="415" customFormat="1" ht="15" customHeight="1"/>
    <row r="135" s="415" customFormat="1" ht="15" customHeight="1"/>
    <row r="136" s="415" customFormat="1" ht="15" customHeight="1"/>
    <row r="137" s="415" customFormat="1" ht="15" customHeight="1"/>
    <row r="138" s="415" customFormat="1" ht="15" customHeight="1"/>
    <row r="139" s="415" customFormat="1" ht="15" customHeight="1"/>
    <row r="140" s="415" customFormat="1" ht="15" customHeight="1"/>
  </sheetData>
  <mergeCells count="4">
    <mergeCell ref="E3:F3"/>
    <mergeCell ref="E4:F4"/>
    <mergeCell ref="E56:F56"/>
    <mergeCell ref="E57:F57"/>
  </mergeCells>
  <pageMargins left="0.7857142857142857" right="0.78740157480314965" top="1.1811023622047245" bottom="0.98425196850393704" header="0.51181102362204722" footer="0.51181102362204722"/>
  <pageSetup paperSize="9" scale="75" orientation="portrait" r:id="rId1"/>
  <headerFooter alignWithMargins="0"/>
  <rowBreaks count="1" manualBreakCount="1">
    <brk id="53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>
  <sheetPr syncVertical="1" syncRef="A1">
    <tabColor theme="5" tint="-0.249977111117893"/>
  </sheetPr>
  <dimension ref="A1:F122"/>
  <sheetViews>
    <sheetView showGridLines="0" showWhiteSpace="0" view="pageLayout" zoomScale="70" zoomScalePageLayoutView="70" workbookViewId="0">
      <selection sqref="A1:XFD1048576"/>
    </sheetView>
  </sheetViews>
  <sheetFormatPr baseColWidth="10" defaultColWidth="11" defaultRowHeight="12.75"/>
  <cols>
    <col min="1" max="1" width="32.7109375" style="436" customWidth="1"/>
    <col min="2" max="2" width="13.5703125" style="436" customWidth="1"/>
    <col min="3" max="5" width="13.5703125" style="434" customWidth="1"/>
    <col min="6" max="6" width="32.7109375" style="436" customWidth="1"/>
    <col min="7" max="16384" width="11" style="436"/>
  </cols>
  <sheetData>
    <row r="1" spans="1:6" ht="24.75" customHeight="1">
      <c r="A1" s="433" t="s">
        <v>344</v>
      </c>
      <c r="B1" s="433"/>
      <c r="F1" s="435" t="s">
        <v>345</v>
      </c>
    </row>
    <row r="2" spans="1:6" ht="18.95" customHeight="1">
      <c r="F2" s="437"/>
    </row>
    <row r="3" spans="1:6" ht="18.95" customHeight="1">
      <c r="A3" s="438" t="s">
        <v>346</v>
      </c>
      <c r="B3" s="438"/>
      <c r="F3" s="439" t="s">
        <v>347</v>
      </c>
    </row>
    <row r="4" spans="1:6" ht="18.95" customHeight="1">
      <c r="A4" s="440"/>
      <c r="B4" s="440"/>
      <c r="F4" s="441"/>
    </row>
    <row r="5" spans="1:6" ht="18.95" customHeight="1">
      <c r="A5" s="442"/>
      <c r="B5" s="442"/>
      <c r="D5" s="443"/>
      <c r="E5" s="443"/>
      <c r="F5" s="441"/>
    </row>
    <row r="6" spans="1:6" ht="16.5" customHeight="1">
      <c r="B6" s="2276" t="str">
        <f>LEFT(C6,4)+1&amp;"-"&amp;RIGHT(C6,4)+1</f>
        <v>2025-2024</v>
      </c>
      <c r="C6" s="2276" t="str">
        <f>LEFT(D6,4)+1&amp;"-"&amp;RIGHT(D6,4)+1</f>
        <v>2024-2023</v>
      </c>
      <c r="D6" s="2277" t="str">
        <f>LEFT(E6,4)+1&amp;"-"&amp;RIGHT(E6,4)+1</f>
        <v>2023-2022</v>
      </c>
      <c r="E6" s="2277" t="s">
        <v>2310</v>
      </c>
      <c r="F6" s="441"/>
    </row>
    <row r="7" spans="1:6" ht="10.5" customHeight="1">
      <c r="C7" s="436"/>
      <c r="F7" s="441"/>
    </row>
    <row r="8" spans="1:6" ht="15" customHeight="1">
      <c r="A8" s="2278" t="s">
        <v>348</v>
      </c>
      <c r="B8" s="299">
        <v>4130</v>
      </c>
      <c r="C8" s="299">
        <v>4005</v>
      </c>
      <c r="D8" s="299">
        <v>3897</v>
      </c>
      <c r="E8" s="299">
        <v>3780</v>
      </c>
      <c r="F8" s="445" t="s">
        <v>250</v>
      </c>
    </row>
    <row r="9" spans="1:6" s="446" customFormat="1" ht="16.5" customHeight="1">
      <c r="A9" s="2278" t="s">
        <v>349</v>
      </c>
      <c r="B9" s="299">
        <v>43291</v>
      </c>
      <c r="C9" s="299">
        <v>36767</v>
      </c>
      <c r="D9" s="299">
        <v>35565</v>
      </c>
      <c r="E9" s="299">
        <v>33898</v>
      </c>
      <c r="F9" s="445" t="s">
        <v>350</v>
      </c>
    </row>
    <row r="10" spans="1:6" s="446" customFormat="1" ht="16.5" customHeight="1">
      <c r="A10" s="2278" t="s">
        <v>247</v>
      </c>
      <c r="B10" s="299">
        <v>41296</v>
      </c>
      <c r="C10" s="299">
        <v>39976</v>
      </c>
      <c r="D10" s="299">
        <v>39507</v>
      </c>
      <c r="E10" s="299">
        <v>39095</v>
      </c>
      <c r="F10" s="445" t="s">
        <v>351</v>
      </c>
    </row>
    <row r="11" spans="1:6" s="446" customFormat="1" ht="16.5" customHeight="1">
      <c r="A11" s="2278" t="s">
        <v>352</v>
      </c>
      <c r="B11" s="2279"/>
      <c r="C11" s="2279"/>
      <c r="D11" s="2279"/>
      <c r="E11" s="2279"/>
      <c r="F11" s="447" t="s">
        <v>353</v>
      </c>
    </row>
    <row r="12" spans="1:6" s="446" customFormat="1" ht="16.5" customHeight="1">
      <c r="A12" s="2280" t="s">
        <v>2313</v>
      </c>
      <c r="B12" s="2279"/>
      <c r="C12" s="2279"/>
      <c r="D12" s="2279"/>
      <c r="E12" s="2279"/>
      <c r="F12" s="447" t="s">
        <v>354</v>
      </c>
    </row>
    <row r="13" spans="1:6" s="446" customFormat="1" ht="16.5" customHeight="1">
      <c r="A13" s="2278" t="s">
        <v>355</v>
      </c>
      <c r="B13" s="2281">
        <v>163902</v>
      </c>
      <c r="C13" s="2281">
        <v>159374</v>
      </c>
      <c r="D13" s="2281">
        <v>164821</v>
      </c>
      <c r="E13" s="2281">
        <v>161000</v>
      </c>
      <c r="F13" s="447" t="s">
        <v>356</v>
      </c>
    </row>
    <row r="14" spans="1:6" ht="16.5" customHeight="1">
      <c r="A14" s="2282" t="s">
        <v>357</v>
      </c>
      <c r="B14" s="2283">
        <v>79356</v>
      </c>
      <c r="C14" s="2283">
        <v>77542</v>
      </c>
      <c r="D14" s="2283">
        <v>79848</v>
      </c>
      <c r="E14" s="2283">
        <v>77515</v>
      </c>
      <c r="F14" s="448" t="s">
        <v>358</v>
      </c>
    </row>
    <row r="15" spans="1:6" s="446" customFormat="1" ht="16.5" customHeight="1">
      <c r="A15" s="2284" t="s">
        <v>2314</v>
      </c>
      <c r="B15" s="2285">
        <v>1597</v>
      </c>
      <c r="C15" s="2285">
        <v>1557</v>
      </c>
      <c r="D15" s="2285">
        <v>1771</v>
      </c>
      <c r="E15" s="2285">
        <v>2225</v>
      </c>
      <c r="F15" s="449" t="s">
        <v>2315</v>
      </c>
    </row>
    <row r="16" spans="1:6" ht="16.5" customHeight="1">
      <c r="A16" s="2282" t="s">
        <v>357</v>
      </c>
      <c r="B16" s="2283">
        <v>598</v>
      </c>
      <c r="C16" s="2283">
        <v>552</v>
      </c>
      <c r="D16" s="2283">
        <v>635</v>
      </c>
      <c r="E16" s="2283">
        <v>753</v>
      </c>
      <c r="F16" s="448" t="s">
        <v>358</v>
      </c>
    </row>
    <row r="17" spans="1:6" s="446" customFormat="1" ht="16.5" customHeight="1">
      <c r="A17" s="2280" t="s">
        <v>2316</v>
      </c>
      <c r="B17" s="2279"/>
      <c r="C17" s="2279"/>
      <c r="D17" s="2279"/>
      <c r="E17" s="2283"/>
      <c r="F17" s="447" t="s">
        <v>271</v>
      </c>
    </row>
    <row r="18" spans="1:6" s="446" customFormat="1" ht="16.5" customHeight="1">
      <c r="A18" s="2278" t="s">
        <v>355</v>
      </c>
      <c r="B18" s="2281">
        <v>156961</v>
      </c>
      <c r="C18" s="2281">
        <v>153837</v>
      </c>
      <c r="D18" s="2281">
        <v>155027</v>
      </c>
      <c r="E18" s="2281">
        <v>141125</v>
      </c>
      <c r="F18" s="447" t="s">
        <v>356</v>
      </c>
    </row>
    <row r="19" spans="1:6" ht="16.5" customHeight="1">
      <c r="A19" s="2282" t="s">
        <v>357</v>
      </c>
      <c r="B19" s="2283">
        <v>76062</v>
      </c>
      <c r="C19" s="2283">
        <v>74417</v>
      </c>
      <c r="D19" s="2283">
        <v>74512</v>
      </c>
      <c r="E19" s="2283">
        <v>67726</v>
      </c>
      <c r="F19" s="448" t="s">
        <v>358</v>
      </c>
    </row>
    <row r="20" spans="1:6" s="446" customFormat="1" ht="16.5" customHeight="1">
      <c r="A20" s="2284" t="s">
        <v>2314</v>
      </c>
      <c r="B20" s="2285">
        <v>1530</v>
      </c>
      <c r="C20" s="2285">
        <v>1546</v>
      </c>
      <c r="D20" s="2285">
        <v>1965</v>
      </c>
      <c r="E20" s="2285">
        <v>2225</v>
      </c>
      <c r="F20" s="449" t="s">
        <v>2315</v>
      </c>
    </row>
    <row r="21" spans="1:6" ht="16.5" customHeight="1">
      <c r="A21" s="2282" t="s">
        <v>357</v>
      </c>
      <c r="B21" s="2283">
        <v>570</v>
      </c>
      <c r="C21" s="2283">
        <v>605</v>
      </c>
      <c r="D21" s="2283">
        <v>746</v>
      </c>
      <c r="E21" s="2283">
        <v>801</v>
      </c>
      <c r="F21" s="448" t="s">
        <v>358</v>
      </c>
    </row>
    <row r="22" spans="1:6" s="446" customFormat="1" ht="16.5" customHeight="1">
      <c r="A22" s="2280" t="s">
        <v>2322</v>
      </c>
      <c r="B22" s="2283"/>
      <c r="C22" s="2283"/>
      <c r="D22" s="2283"/>
      <c r="E22" s="2283"/>
      <c r="F22" s="447" t="s">
        <v>272</v>
      </c>
    </row>
    <row r="23" spans="1:6" s="446" customFormat="1" ht="16.5" customHeight="1">
      <c r="A23" s="2278" t="s">
        <v>355</v>
      </c>
      <c r="B23" s="2281">
        <v>150078</v>
      </c>
      <c r="C23" s="2281">
        <v>147018</v>
      </c>
      <c r="D23" s="2281">
        <v>138083</v>
      </c>
      <c r="E23" s="2281">
        <v>140130</v>
      </c>
      <c r="F23" s="447" t="s">
        <v>356</v>
      </c>
    </row>
    <row r="24" spans="1:6" ht="16.5" customHeight="1">
      <c r="A24" s="2282" t="s">
        <v>357</v>
      </c>
      <c r="B24" s="2283">
        <v>72681</v>
      </c>
      <c r="C24" s="2283">
        <v>70780</v>
      </c>
      <c r="D24" s="2283">
        <v>66453</v>
      </c>
      <c r="E24" s="2283">
        <v>67271</v>
      </c>
      <c r="F24" s="448" t="s">
        <v>358</v>
      </c>
    </row>
    <row r="25" spans="1:6" s="446" customFormat="1" ht="16.5" customHeight="1">
      <c r="A25" s="2284" t="s">
        <v>2314</v>
      </c>
      <c r="B25" s="2285">
        <v>1024</v>
      </c>
      <c r="C25" s="2285">
        <v>1027</v>
      </c>
      <c r="D25" s="2285">
        <v>1219</v>
      </c>
      <c r="E25" s="2285">
        <v>1352</v>
      </c>
      <c r="F25" s="449" t="s">
        <v>2315</v>
      </c>
    </row>
    <row r="26" spans="1:6" ht="16.5" customHeight="1">
      <c r="A26" s="2282" t="s">
        <v>357</v>
      </c>
      <c r="B26" s="2283">
        <v>409</v>
      </c>
      <c r="C26" s="2283">
        <v>370</v>
      </c>
      <c r="D26" s="2283">
        <v>448</v>
      </c>
      <c r="E26" s="2283">
        <v>490</v>
      </c>
      <c r="F26" s="448" t="s">
        <v>358</v>
      </c>
    </row>
    <row r="27" spans="1:6" s="446" customFormat="1" ht="16.5" customHeight="1">
      <c r="A27" s="2280" t="s">
        <v>2318</v>
      </c>
      <c r="B27" s="2286"/>
      <c r="C27" s="2286"/>
      <c r="D27" s="2286"/>
      <c r="E27" s="2279"/>
      <c r="F27" s="447" t="s">
        <v>273</v>
      </c>
    </row>
    <row r="28" spans="1:6" s="446" customFormat="1" ht="16.5" customHeight="1">
      <c r="A28" s="2278" t="s">
        <v>355</v>
      </c>
      <c r="B28" s="2281">
        <v>143325</v>
      </c>
      <c r="C28" s="2281">
        <v>132099</v>
      </c>
      <c r="D28" s="2281">
        <v>135352</v>
      </c>
      <c r="E28" s="2281">
        <v>130778</v>
      </c>
      <c r="F28" s="447" t="s">
        <v>356</v>
      </c>
    </row>
    <row r="29" spans="1:6" ht="16.5" customHeight="1">
      <c r="A29" s="2282" t="s">
        <v>357</v>
      </c>
      <c r="B29" s="2283">
        <v>69127</v>
      </c>
      <c r="C29" s="2283">
        <v>63679</v>
      </c>
      <c r="D29" s="2283">
        <v>65141</v>
      </c>
      <c r="E29" s="2283">
        <v>63185</v>
      </c>
      <c r="F29" s="448" t="s">
        <v>358</v>
      </c>
    </row>
    <row r="30" spans="1:6" s="446" customFormat="1" ht="16.5" customHeight="1">
      <c r="A30" s="2284" t="s">
        <v>2314</v>
      </c>
      <c r="B30" s="2285">
        <v>681</v>
      </c>
      <c r="C30" s="2285">
        <v>758</v>
      </c>
      <c r="D30" s="2285">
        <v>783</v>
      </c>
      <c r="E30" s="2285">
        <v>909</v>
      </c>
      <c r="F30" s="449" t="s">
        <v>2315</v>
      </c>
    </row>
    <row r="31" spans="1:6" ht="16.5" customHeight="1">
      <c r="A31" s="2282" t="s">
        <v>357</v>
      </c>
      <c r="B31" s="2283">
        <v>229</v>
      </c>
      <c r="C31" s="2283">
        <v>257</v>
      </c>
      <c r="D31" s="2283">
        <v>264</v>
      </c>
      <c r="E31" s="2283">
        <v>333</v>
      </c>
      <c r="F31" s="448" t="s">
        <v>358</v>
      </c>
    </row>
    <row r="32" spans="1:6" s="446" customFormat="1" ht="16.5" customHeight="1">
      <c r="A32" s="2280" t="s">
        <v>2323</v>
      </c>
      <c r="B32" s="2279"/>
      <c r="C32" s="2279"/>
      <c r="D32" s="2279"/>
      <c r="E32" s="2279"/>
      <c r="F32" s="447" t="s">
        <v>274</v>
      </c>
    </row>
    <row r="33" spans="1:6" s="446" customFormat="1" ht="16.5" customHeight="1">
      <c r="A33" s="2278" t="s">
        <v>355</v>
      </c>
      <c r="B33" s="2281">
        <v>129780</v>
      </c>
      <c r="C33" s="2281">
        <v>128895</v>
      </c>
      <c r="D33" s="2281">
        <v>126329</v>
      </c>
      <c r="E33" s="2281">
        <v>118870</v>
      </c>
      <c r="F33" s="447" t="s">
        <v>356</v>
      </c>
    </row>
    <row r="34" spans="1:6" ht="16.5" customHeight="1">
      <c r="A34" s="2282" t="s">
        <v>357</v>
      </c>
      <c r="B34" s="2283">
        <v>63729</v>
      </c>
      <c r="C34" s="2283">
        <v>63345</v>
      </c>
      <c r="D34" s="2283">
        <v>61191</v>
      </c>
      <c r="E34" s="2283">
        <v>57691</v>
      </c>
      <c r="F34" s="448" t="s">
        <v>358</v>
      </c>
    </row>
    <row r="35" spans="1:6" s="446" customFormat="1" ht="16.5" customHeight="1">
      <c r="A35" s="2284" t="s">
        <v>2314</v>
      </c>
      <c r="B35" s="2285">
        <v>540</v>
      </c>
      <c r="C35" s="2285">
        <v>559</v>
      </c>
      <c r="D35" s="2285">
        <v>630</v>
      </c>
      <c r="E35" s="2285">
        <v>791</v>
      </c>
      <c r="F35" s="449" t="s">
        <v>2315</v>
      </c>
    </row>
    <row r="36" spans="1:6" ht="16.5" customHeight="1">
      <c r="A36" s="2282" t="s">
        <v>357</v>
      </c>
      <c r="B36" s="2283">
        <v>157</v>
      </c>
      <c r="C36" s="2283">
        <v>188</v>
      </c>
      <c r="D36" s="2283">
        <v>192</v>
      </c>
      <c r="E36" s="2283">
        <v>272</v>
      </c>
      <c r="F36" s="448" t="s">
        <v>358</v>
      </c>
    </row>
    <row r="37" spans="1:6" s="446" customFormat="1" ht="16.5" customHeight="1">
      <c r="A37" s="2280" t="s">
        <v>2320</v>
      </c>
      <c r="B37" s="2279"/>
      <c r="C37" s="2279"/>
      <c r="D37" s="2279"/>
      <c r="E37" s="2279"/>
      <c r="F37" s="447" t="s">
        <v>275</v>
      </c>
    </row>
    <row r="38" spans="1:6" s="446" customFormat="1" ht="16.5" customHeight="1">
      <c r="A38" s="2278" t="s">
        <v>355</v>
      </c>
      <c r="B38" s="2281">
        <v>125204</v>
      </c>
      <c r="C38" s="2281">
        <v>120082</v>
      </c>
      <c r="D38" s="2281">
        <v>114268</v>
      </c>
      <c r="E38" s="2281">
        <v>108985</v>
      </c>
      <c r="F38" s="447" t="s">
        <v>356</v>
      </c>
    </row>
    <row r="39" spans="1:6" ht="16.5" customHeight="1">
      <c r="A39" s="2282" t="s">
        <v>357</v>
      </c>
      <c r="B39" s="2283">
        <v>60718</v>
      </c>
      <c r="C39" s="2283">
        <v>58402</v>
      </c>
      <c r="D39" s="2283">
        <v>55741</v>
      </c>
      <c r="E39" s="2283">
        <v>52969</v>
      </c>
      <c r="F39" s="448" t="s">
        <v>358</v>
      </c>
    </row>
    <row r="40" spans="1:6" s="446" customFormat="1" ht="16.5" customHeight="1">
      <c r="A40" s="2284" t="s">
        <v>2314</v>
      </c>
      <c r="B40" s="2285">
        <v>306</v>
      </c>
      <c r="C40" s="2285">
        <v>356</v>
      </c>
      <c r="D40" s="2285">
        <v>406</v>
      </c>
      <c r="E40" s="2285">
        <v>433</v>
      </c>
      <c r="F40" s="449" t="s">
        <v>2315</v>
      </c>
    </row>
    <row r="41" spans="1:6" ht="16.5" customHeight="1">
      <c r="A41" s="2282" t="s">
        <v>357</v>
      </c>
      <c r="B41" s="2283">
        <v>113</v>
      </c>
      <c r="C41" s="2283">
        <v>116</v>
      </c>
      <c r="D41" s="2283">
        <v>150</v>
      </c>
      <c r="E41" s="2283">
        <v>134</v>
      </c>
      <c r="F41" s="448" t="s">
        <v>358</v>
      </c>
    </row>
    <row r="42" spans="1:6" s="446" customFormat="1" ht="16.5" customHeight="1">
      <c r="A42" s="2280" t="s">
        <v>276</v>
      </c>
      <c r="B42" s="2279"/>
      <c r="C42" s="2279"/>
      <c r="D42" s="2279"/>
      <c r="E42" s="2279"/>
      <c r="F42" s="447" t="s">
        <v>11</v>
      </c>
    </row>
    <row r="43" spans="1:6" s="446" customFormat="1" ht="16.5" customHeight="1">
      <c r="A43" s="2280" t="s">
        <v>359</v>
      </c>
      <c r="B43" s="2287">
        <f t="shared" ref="B43:C46" si="0">B13+B18+B23+B28+B33+B38</f>
        <v>869250</v>
      </c>
      <c r="C43" s="2287">
        <f t="shared" si="0"/>
        <v>841305</v>
      </c>
      <c r="D43" s="2287">
        <f>+D38+D33+D28+D23+D18+D13</f>
        <v>833880</v>
      </c>
      <c r="E43" s="2287">
        <f>+E38+E33+E28+E23+E18+E13</f>
        <v>800888</v>
      </c>
      <c r="F43" s="447" t="s">
        <v>356</v>
      </c>
    </row>
    <row r="44" spans="1:6" s="446" customFormat="1" ht="16.5" customHeight="1">
      <c r="A44" s="2280" t="s">
        <v>357</v>
      </c>
      <c r="B44" s="2287">
        <f t="shared" si="0"/>
        <v>421673</v>
      </c>
      <c r="C44" s="2287">
        <f t="shared" si="0"/>
        <v>408165</v>
      </c>
      <c r="D44" s="2287">
        <f>D12+D18+D24+D29+D34+D39</f>
        <v>403553</v>
      </c>
      <c r="E44" s="2287">
        <f>+E39+E34+E29+E24+E19+E14</f>
        <v>386357</v>
      </c>
      <c r="F44" s="445" t="s">
        <v>358</v>
      </c>
    </row>
    <row r="45" spans="1:6" s="446" customFormat="1" ht="16.5" customHeight="1">
      <c r="A45" s="2288" t="s">
        <v>2321</v>
      </c>
      <c r="B45" s="2287">
        <f t="shared" si="0"/>
        <v>5678</v>
      </c>
      <c r="C45" s="2287">
        <f t="shared" si="0"/>
        <v>5803</v>
      </c>
      <c r="D45" s="2287">
        <f t="shared" ref="D45:E45" si="1">+D40+D35+D30+D25+D20+D15</f>
        <v>6774</v>
      </c>
      <c r="E45" s="2287">
        <f t="shared" si="1"/>
        <v>7935</v>
      </c>
      <c r="F45" s="449" t="s">
        <v>2324</v>
      </c>
    </row>
    <row r="46" spans="1:6" s="446" customFormat="1" ht="16.5" customHeight="1">
      <c r="A46" s="2280" t="s">
        <v>357</v>
      </c>
      <c r="B46" s="2287">
        <f t="shared" si="0"/>
        <v>2076</v>
      </c>
      <c r="C46" s="2287">
        <f t="shared" si="0"/>
        <v>2088</v>
      </c>
      <c r="D46" s="2287">
        <f t="shared" ref="D46:E46" si="2">+D41+D36+D31+D26+D21+D16</f>
        <v>2435</v>
      </c>
      <c r="E46" s="2287">
        <f t="shared" si="2"/>
        <v>2783</v>
      </c>
      <c r="F46" s="445" t="s">
        <v>358</v>
      </c>
    </row>
    <row r="47" spans="1:6" s="446" customFormat="1" ht="12" customHeight="1">
      <c r="A47" s="2289"/>
      <c r="B47" s="2283"/>
      <c r="C47" s="2283"/>
      <c r="D47" s="2283"/>
      <c r="E47" s="2283"/>
      <c r="F47" s="2289"/>
    </row>
    <row r="48" spans="1:6" s="446" customFormat="1" ht="16.5" customHeight="1">
      <c r="A48" s="2278" t="s">
        <v>243</v>
      </c>
      <c r="B48" s="2287">
        <v>45335</v>
      </c>
      <c r="C48" s="2287">
        <v>42967</v>
      </c>
      <c r="D48" s="2287">
        <v>36627</v>
      </c>
      <c r="E48" s="2287">
        <v>33763</v>
      </c>
      <c r="F48" s="447" t="s">
        <v>360</v>
      </c>
    </row>
    <row r="49" spans="1:6" ht="16.5" customHeight="1">
      <c r="A49" s="2282" t="s">
        <v>357</v>
      </c>
      <c r="B49" s="2290">
        <v>39454</v>
      </c>
      <c r="C49" s="2290">
        <v>37390</v>
      </c>
      <c r="D49" s="2290">
        <v>31474</v>
      </c>
      <c r="E49" s="2290">
        <v>29091</v>
      </c>
      <c r="F49" s="452" t="s">
        <v>358</v>
      </c>
    </row>
    <row r="50" spans="1:6" ht="12.75" customHeight="1">
      <c r="A50" s="442"/>
      <c r="B50" s="442"/>
      <c r="C50" s="442"/>
      <c r="D50" s="2287"/>
      <c r="E50" s="453"/>
      <c r="F50" s="2289"/>
    </row>
    <row r="51" spans="1:6" ht="12.75" customHeight="1">
      <c r="C51" s="451"/>
      <c r="F51" s="327"/>
    </row>
    <row r="52" spans="1:6" ht="12.75" customHeight="1">
      <c r="F52" s="327"/>
    </row>
    <row r="53" spans="1:6" ht="11.1" customHeight="1">
      <c r="C53" s="444"/>
      <c r="F53" s="327"/>
    </row>
    <row r="54" spans="1:6" ht="12.75" customHeight="1">
      <c r="A54" s="442"/>
      <c r="B54" s="1611"/>
      <c r="C54" s="444"/>
      <c r="D54" s="453"/>
      <c r="E54" s="453"/>
      <c r="F54" s="327"/>
    </row>
    <row r="55" spans="1:6" s="454" customFormat="1" ht="12.75" customHeight="1">
      <c r="B55" s="1611"/>
      <c r="C55" s="434"/>
      <c r="D55" s="455"/>
      <c r="E55" s="455"/>
    </row>
    <row r="56" spans="1:6" ht="15">
      <c r="A56" s="302"/>
      <c r="B56" s="1611"/>
      <c r="F56" s="456"/>
    </row>
    <row r="57" spans="1:6" s="459" customFormat="1" ht="12.75" customHeight="1">
      <c r="A57" s="302" t="s">
        <v>278</v>
      </c>
      <c r="C57" s="434"/>
      <c r="D57" s="457"/>
      <c r="E57" s="458"/>
      <c r="F57" s="304" t="s">
        <v>361</v>
      </c>
    </row>
    <row r="58" spans="1:6" s="327" customFormat="1" ht="12.75" customHeight="1">
      <c r="A58" s="22" t="s">
        <v>1578</v>
      </c>
      <c r="C58" s="22"/>
      <c r="D58" s="22"/>
      <c r="F58" s="23" t="s">
        <v>1577</v>
      </c>
    </row>
    <row r="59" spans="1:6" ht="12.75" customHeight="1">
      <c r="A59" s="2527"/>
      <c r="B59" s="2527"/>
      <c r="C59" s="2527"/>
      <c r="D59" s="2527"/>
      <c r="E59" s="2527"/>
      <c r="F59" s="2527"/>
    </row>
    <row r="60" spans="1:6" ht="12.75" customHeight="1">
      <c r="A60" s="442"/>
      <c r="B60" s="442"/>
      <c r="C60" s="453"/>
      <c r="D60" s="453"/>
      <c r="F60" s="442"/>
    </row>
    <row r="61" spans="1:6" ht="12.75" customHeight="1">
      <c r="A61" s="442"/>
      <c r="B61" s="442"/>
      <c r="C61" s="460"/>
      <c r="D61" s="453"/>
      <c r="E61" s="453"/>
      <c r="F61" s="442"/>
    </row>
    <row r="62" spans="1:6" ht="12.75" customHeight="1">
      <c r="A62" s="442"/>
      <c r="B62" s="442"/>
      <c r="C62" s="458"/>
      <c r="D62" s="453"/>
      <c r="E62" s="453"/>
      <c r="F62" s="442"/>
    </row>
    <row r="63" spans="1:6" ht="12.75" customHeight="1">
      <c r="A63" s="442"/>
      <c r="B63" s="442"/>
      <c r="C63" s="461"/>
      <c r="D63" s="453"/>
      <c r="E63" s="453"/>
      <c r="F63" s="442"/>
    </row>
    <row r="64" spans="1:6" ht="12.75" customHeight="1">
      <c r="A64" s="462"/>
      <c r="B64" s="462"/>
      <c r="C64" s="463"/>
      <c r="D64" s="453"/>
      <c r="E64" s="453"/>
      <c r="F64" s="442"/>
    </row>
    <row r="65" spans="1:6" ht="12.75" customHeight="1">
      <c r="A65" s="442"/>
      <c r="B65" s="442"/>
      <c r="D65" s="453"/>
      <c r="E65" s="453"/>
      <c r="F65" s="442"/>
    </row>
    <row r="66" spans="1:6" ht="15">
      <c r="A66" s="442"/>
      <c r="B66" s="442"/>
      <c r="C66" s="444"/>
      <c r="D66" s="453"/>
      <c r="E66" s="453"/>
      <c r="F66" s="442"/>
    </row>
    <row r="67" spans="1:6" ht="15">
      <c r="A67" s="442"/>
      <c r="B67" s="442"/>
      <c r="D67" s="453"/>
      <c r="E67" s="453"/>
      <c r="F67" s="442"/>
    </row>
    <row r="68" spans="1:6" ht="15">
      <c r="A68" s="442"/>
      <c r="B68" s="442"/>
      <c r="D68" s="453"/>
      <c r="E68" s="453"/>
      <c r="F68" s="442"/>
    </row>
    <row r="69" spans="1:6" ht="15">
      <c r="A69" s="442"/>
      <c r="B69" s="442"/>
      <c r="D69" s="453"/>
      <c r="E69" s="453"/>
      <c r="F69" s="442"/>
    </row>
    <row r="71" spans="1:6">
      <c r="C71" s="444"/>
    </row>
    <row r="72" spans="1:6">
      <c r="C72" s="464"/>
    </row>
    <row r="73" spans="1:6">
      <c r="C73" s="444"/>
    </row>
    <row r="74" spans="1:6">
      <c r="C74" s="444"/>
    </row>
    <row r="75" spans="1:6">
      <c r="C75" s="444"/>
    </row>
    <row r="76" spans="1:6">
      <c r="C76" s="444"/>
    </row>
    <row r="77" spans="1:6">
      <c r="C77" s="444"/>
    </row>
    <row r="82" spans="3:3" ht="15">
      <c r="C82" s="453"/>
    </row>
    <row r="83" spans="3:3">
      <c r="C83" s="465"/>
    </row>
    <row r="85" spans="3:3" ht="15">
      <c r="C85" s="453"/>
    </row>
    <row r="86" spans="3:3" ht="15">
      <c r="C86" s="453"/>
    </row>
    <row r="87" spans="3:3">
      <c r="C87" s="465"/>
    </row>
    <row r="88" spans="3:3" ht="15">
      <c r="C88" s="453"/>
    </row>
    <row r="89" spans="3:3" ht="15">
      <c r="C89" s="453"/>
    </row>
    <row r="90" spans="3:3" ht="15">
      <c r="C90" s="453"/>
    </row>
    <row r="91" spans="3:3" ht="15">
      <c r="C91" s="453"/>
    </row>
    <row r="92" spans="3:3" ht="15">
      <c r="C92" s="453"/>
    </row>
    <row r="93" spans="3:3" ht="15">
      <c r="C93" s="453"/>
    </row>
    <row r="94" spans="3:3" ht="15">
      <c r="C94" s="453"/>
    </row>
    <row r="95" spans="3:3" ht="15">
      <c r="C95" s="453"/>
    </row>
    <row r="96" spans="3:3" ht="15">
      <c r="C96" s="453"/>
    </row>
    <row r="97" spans="3:3" ht="15">
      <c r="C97" s="453"/>
    </row>
    <row r="98" spans="3:3" ht="15">
      <c r="C98" s="453"/>
    </row>
    <row r="113" s="436" customFormat="1"/>
    <row r="114" s="436" customFormat="1"/>
    <row r="115" s="436" customFormat="1"/>
    <row r="116" s="436" customFormat="1"/>
    <row r="117" s="436" customFormat="1"/>
    <row r="118" s="436" customFormat="1"/>
    <row r="119" s="436" customFormat="1"/>
    <row r="120" s="436" customFormat="1"/>
    <row r="121" s="436" customFormat="1"/>
    <row r="122" s="436" customFormat="1"/>
  </sheetData>
  <mergeCells count="1">
    <mergeCell ref="A59:F59"/>
  </mergeCells>
  <pageMargins left="0.78740157480314965" right="0.78740157480314965" top="1.1811023622047245" bottom="0.98425196850393704" header="0.51181102362204722" footer="0.51181102362204722"/>
  <pageSetup paperSize="9" scale="7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syncVertical="1" syncRef="A1">
    <tabColor theme="5" tint="-0.249977111117893"/>
  </sheetPr>
  <dimension ref="A1:E114"/>
  <sheetViews>
    <sheetView showGridLines="0" view="pageLayout" zoomScale="70" zoomScalePageLayoutView="70" workbookViewId="0">
      <selection activeCell="C6" sqref="C6:D6"/>
    </sheetView>
  </sheetViews>
  <sheetFormatPr baseColWidth="10" defaultColWidth="11" defaultRowHeight="12.75"/>
  <cols>
    <col min="1" max="1" width="35.7109375" style="467" customWidth="1"/>
    <col min="2" max="2" width="14.7109375" style="467" customWidth="1"/>
    <col min="3" max="4" width="12.7109375" style="467" customWidth="1"/>
    <col min="5" max="5" width="36.28515625" style="467" customWidth="1"/>
    <col min="6" max="16384" width="11" style="467"/>
  </cols>
  <sheetData>
    <row r="1" spans="1:5" ht="24.75" customHeight="1">
      <c r="A1" s="466" t="s">
        <v>344</v>
      </c>
      <c r="B1" s="466"/>
      <c r="E1" s="468" t="s">
        <v>345</v>
      </c>
    </row>
    <row r="2" spans="1:5" ht="18.95" customHeight="1">
      <c r="E2" s="469"/>
    </row>
    <row r="3" spans="1:5" ht="18.95" customHeight="1">
      <c r="A3" s="470" t="s">
        <v>362</v>
      </c>
      <c r="B3" s="470"/>
      <c r="C3" s="162"/>
      <c r="D3" s="2528" t="s">
        <v>363</v>
      </c>
      <c r="E3" s="2528"/>
    </row>
    <row r="4" spans="1:5" ht="18.95" customHeight="1">
      <c r="A4" s="471" t="s">
        <v>364</v>
      </c>
      <c r="B4" s="471"/>
      <c r="E4" s="472" t="s">
        <v>365</v>
      </c>
    </row>
    <row r="5" spans="1:5" ht="18.95" customHeight="1">
      <c r="A5" s="473"/>
      <c r="B5" s="473"/>
      <c r="E5" s="474"/>
    </row>
    <row r="6" spans="1:5" ht="18.95" customHeight="1">
      <c r="A6" s="473"/>
      <c r="B6" s="476" t="s">
        <v>250</v>
      </c>
      <c r="C6" s="2529" t="s">
        <v>366</v>
      </c>
      <c r="D6" s="2529"/>
      <c r="E6" s="474"/>
    </row>
    <row r="7" spans="1:5" ht="13.5" customHeight="1">
      <c r="A7" s="2172" t="s">
        <v>2236</v>
      </c>
      <c r="B7" s="2291" t="s">
        <v>251</v>
      </c>
      <c r="C7" s="2292" t="s">
        <v>11</v>
      </c>
      <c r="D7" s="2293" t="s">
        <v>263</v>
      </c>
      <c r="E7" s="1589" t="s">
        <v>2235</v>
      </c>
    </row>
    <row r="8" spans="1:5" ht="13.5" customHeight="1">
      <c r="A8" s="171"/>
      <c r="B8" s="479"/>
      <c r="C8" s="2294" t="s">
        <v>10</v>
      </c>
      <c r="D8" s="2293" t="s">
        <v>6</v>
      </c>
      <c r="E8" s="172"/>
    </row>
    <row r="9" spans="1:5" ht="8.1" customHeight="1">
      <c r="C9" s="477"/>
      <c r="D9" s="477"/>
    </row>
    <row r="10" spans="1:5" s="475" customFormat="1" ht="15" customHeight="1">
      <c r="A10" s="171"/>
      <c r="B10" s="478"/>
      <c r="C10" s="478"/>
      <c r="D10" s="478"/>
      <c r="E10" s="172"/>
    </row>
    <row r="11" spans="1:5" s="475" customFormat="1" ht="17.100000000000001" customHeight="1">
      <c r="A11" s="2161" t="s">
        <v>29</v>
      </c>
      <c r="B11" s="2295">
        <f>SUM(B12:B19)</f>
        <v>381</v>
      </c>
      <c r="C11" s="2295">
        <f>SUM(C12:C19)</f>
        <v>77980</v>
      </c>
      <c r="D11" s="2295">
        <f>SUM(D12:D19)</f>
        <v>37713</v>
      </c>
      <c r="E11" s="2186" t="s">
        <v>30</v>
      </c>
    </row>
    <row r="12" spans="1:5" ht="17.100000000000001" customHeight="1">
      <c r="A12" s="2163" t="s">
        <v>31</v>
      </c>
      <c r="B12" s="2164">
        <v>13</v>
      </c>
      <c r="C12" s="2164">
        <v>2432</v>
      </c>
      <c r="D12" s="2164">
        <v>1169</v>
      </c>
      <c r="E12" s="2187" t="s">
        <v>32</v>
      </c>
    </row>
    <row r="13" spans="1:5" ht="17.100000000000001" customHeight="1">
      <c r="A13" s="2163" t="s">
        <v>33</v>
      </c>
      <c r="B13" s="2164">
        <v>10</v>
      </c>
      <c r="C13" s="2164">
        <v>1658</v>
      </c>
      <c r="D13" s="2164">
        <v>815</v>
      </c>
      <c r="E13" s="2187" t="s">
        <v>34</v>
      </c>
    </row>
    <row r="14" spans="1:5" ht="17.100000000000001" customHeight="1">
      <c r="A14" s="2165" t="s">
        <v>35</v>
      </c>
      <c r="B14" s="2164">
        <v>6</v>
      </c>
      <c r="C14" s="2164">
        <v>780</v>
      </c>
      <c r="D14" s="2164">
        <v>373</v>
      </c>
      <c r="E14" s="2187" t="s">
        <v>36</v>
      </c>
    </row>
    <row r="15" spans="1:5" ht="17.100000000000001" customHeight="1">
      <c r="A15" s="2166" t="s">
        <v>37</v>
      </c>
      <c r="B15" s="2164">
        <v>36</v>
      </c>
      <c r="C15" s="2164">
        <v>6263</v>
      </c>
      <c r="D15" s="2164">
        <v>3053</v>
      </c>
      <c r="E15" s="2187" t="s">
        <v>38</v>
      </c>
    </row>
    <row r="16" spans="1:5" ht="17.100000000000001" customHeight="1">
      <c r="A16" s="2166" t="s">
        <v>39</v>
      </c>
      <c r="B16" s="2164">
        <v>12</v>
      </c>
      <c r="C16" s="2164">
        <v>1926</v>
      </c>
      <c r="D16" s="2164">
        <v>898</v>
      </c>
      <c r="E16" s="2187" t="s">
        <v>40</v>
      </c>
    </row>
    <row r="17" spans="1:5" ht="17.100000000000001" customHeight="1">
      <c r="A17" s="2166" t="s">
        <v>41</v>
      </c>
      <c r="B17" s="2164">
        <v>230</v>
      </c>
      <c r="C17" s="2164">
        <v>48685</v>
      </c>
      <c r="D17" s="2164">
        <v>23525</v>
      </c>
      <c r="E17" s="2187" t="s">
        <v>42</v>
      </c>
    </row>
    <row r="18" spans="1:5" ht="17.100000000000001" customHeight="1">
      <c r="A18" s="2166" t="s">
        <v>43</v>
      </c>
      <c r="B18" s="2164">
        <v>56</v>
      </c>
      <c r="C18" s="2164">
        <v>11586</v>
      </c>
      <c r="D18" s="2164">
        <v>5510</v>
      </c>
      <c r="E18" s="2187" t="s">
        <v>44</v>
      </c>
    </row>
    <row r="19" spans="1:5" ht="17.100000000000001" customHeight="1">
      <c r="A19" s="2166" t="s">
        <v>45</v>
      </c>
      <c r="B19" s="2164">
        <v>18</v>
      </c>
      <c r="C19" s="2164">
        <v>4650</v>
      </c>
      <c r="D19" s="2164">
        <v>2370</v>
      </c>
      <c r="E19" s="2187" t="s">
        <v>46</v>
      </c>
    </row>
    <row r="20" spans="1:5" ht="17.100000000000001" customHeight="1">
      <c r="A20" s="2167" t="s">
        <v>47</v>
      </c>
      <c r="B20" s="2295">
        <f>SUM(B21:B28)</f>
        <v>192</v>
      </c>
      <c r="C20" s="2295">
        <f>SUM(C21:C28)</f>
        <v>35098</v>
      </c>
      <c r="D20" s="2295">
        <f>SUM(D21:D28)</f>
        <v>16771</v>
      </c>
      <c r="E20" s="2188" t="s">
        <v>48</v>
      </c>
    </row>
    <row r="21" spans="1:5" ht="17.100000000000001" customHeight="1">
      <c r="A21" s="2163" t="s">
        <v>49</v>
      </c>
      <c r="B21" s="2164">
        <v>20</v>
      </c>
      <c r="C21" s="2164">
        <v>3852</v>
      </c>
      <c r="D21" s="2164">
        <v>1789</v>
      </c>
      <c r="E21" s="2189" t="s">
        <v>50</v>
      </c>
    </row>
    <row r="22" spans="1:5" ht="17.100000000000001" customHeight="1">
      <c r="A22" s="2163" t="s">
        <v>51</v>
      </c>
      <c r="B22" s="2164">
        <v>3</v>
      </c>
      <c r="C22" s="2164">
        <v>588</v>
      </c>
      <c r="D22" s="2164">
        <v>262</v>
      </c>
      <c r="E22" s="2189" t="s">
        <v>52</v>
      </c>
    </row>
    <row r="23" spans="1:5" ht="17.100000000000001" customHeight="1">
      <c r="A23" s="2163" t="s">
        <v>53</v>
      </c>
      <c r="B23" s="2164">
        <v>5</v>
      </c>
      <c r="C23" s="2164">
        <v>721</v>
      </c>
      <c r="D23" s="2164">
        <v>358</v>
      </c>
      <c r="E23" s="2189" t="s">
        <v>54</v>
      </c>
    </row>
    <row r="24" spans="1:5" ht="17.100000000000001" customHeight="1">
      <c r="A24" s="2163" t="s">
        <v>55</v>
      </c>
      <c r="B24" s="2164">
        <v>11</v>
      </c>
      <c r="C24" s="2164">
        <v>3105</v>
      </c>
      <c r="D24" s="2164">
        <v>1481</v>
      </c>
      <c r="E24" s="2187" t="s">
        <v>56</v>
      </c>
    </row>
    <row r="25" spans="1:5" ht="17.100000000000001" customHeight="1">
      <c r="A25" s="2163" t="s">
        <v>57</v>
      </c>
      <c r="B25" s="2164">
        <v>5</v>
      </c>
      <c r="C25" s="2164">
        <v>763</v>
      </c>
      <c r="D25" s="2164">
        <v>351</v>
      </c>
      <c r="E25" s="2189" t="s">
        <v>58</v>
      </c>
    </row>
    <row r="26" spans="1:5" s="475" customFormat="1" ht="17.100000000000001" customHeight="1">
      <c r="A26" s="2163" t="s">
        <v>59</v>
      </c>
      <c r="B26" s="2164">
        <v>40</v>
      </c>
      <c r="C26" s="2164">
        <v>9501</v>
      </c>
      <c r="D26" s="2164">
        <v>4613</v>
      </c>
      <c r="E26" s="2189" t="s">
        <v>60</v>
      </c>
    </row>
    <row r="27" spans="1:5" ht="17.100000000000001" customHeight="1">
      <c r="A27" s="2163" t="s">
        <v>61</v>
      </c>
      <c r="B27" s="2164">
        <v>92</v>
      </c>
      <c r="C27" s="2164">
        <v>14315</v>
      </c>
      <c r="D27" s="2164">
        <v>6893</v>
      </c>
      <c r="E27" s="2189" t="s">
        <v>62</v>
      </c>
    </row>
    <row r="28" spans="1:5" ht="17.100000000000001" customHeight="1">
      <c r="A28" s="2163" t="s">
        <v>63</v>
      </c>
      <c r="B28" s="2164">
        <v>16</v>
      </c>
      <c r="C28" s="2164">
        <v>2253</v>
      </c>
      <c r="D28" s="2164">
        <v>1024</v>
      </c>
      <c r="E28" s="2189" t="s">
        <v>64</v>
      </c>
    </row>
    <row r="29" spans="1:5" ht="17.100000000000001" customHeight="1">
      <c r="A29" s="2161" t="s">
        <v>65</v>
      </c>
      <c r="B29" s="2295">
        <f>SUM(B30:B38)</f>
        <v>536</v>
      </c>
      <c r="C29" s="2295">
        <f>SUM(C30:C38)</f>
        <v>99707</v>
      </c>
      <c r="D29" s="2295">
        <f>SUM(D30:D38)</f>
        <v>48227</v>
      </c>
      <c r="E29" s="2186" t="s">
        <v>66</v>
      </c>
    </row>
    <row r="30" spans="1:5" ht="17.100000000000001" customHeight="1">
      <c r="A30" s="2168" t="s">
        <v>67</v>
      </c>
      <c r="B30" s="2164">
        <v>146</v>
      </c>
      <c r="C30" s="2164">
        <v>28019</v>
      </c>
      <c r="D30" s="2164">
        <v>13549</v>
      </c>
      <c r="E30" s="2187" t="s">
        <v>68</v>
      </c>
    </row>
    <row r="31" spans="1:5" ht="17.100000000000001" customHeight="1">
      <c r="A31" s="2169" t="s">
        <v>69</v>
      </c>
      <c r="B31" s="2164">
        <v>15</v>
      </c>
      <c r="C31" s="2164">
        <v>1659</v>
      </c>
      <c r="D31" s="2164">
        <v>805</v>
      </c>
      <c r="E31" s="2187" t="s">
        <v>70</v>
      </c>
    </row>
    <row r="32" spans="1:5" ht="17.100000000000001" customHeight="1">
      <c r="A32" s="2168" t="s">
        <v>71</v>
      </c>
      <c r="B32" s="2164">
        <v>23</v>
      </c>
      <c r="C32" s="2164">
        <v>4390</v>
      </c>
      <c r="D32" s="2164">
        <v>2083</v>
      </c>
      <c r="E32" s="2187" t="s">
        <v>72</v>
      </c>
    </row>
    <row r="33" spans="1:5" ht="17.100000000000001" customHeight="1">
      <c r="A33" s="2163" t="s">
        <v>73</v>
      </c>
      <c r="B33" s="2164">
        <v>234</v>
      </c>
      <c r="C33" s="2164">
        <v>45022</v>
      </c>
      <c r="D33" s="2164">
        <v>21986</v>
      </c>
      <c r="E33" s="2187" t="s">
        <v>74</v>
      </c>
    </row>
    <row r="34" spans="1:5" ht="17.100000000000001" customHeight="1">
      <c r="A34" s="2169" t="s">
        <v>75</v>
      </c>
      <c r="B34" s="2164">
        <v>25</v>
      </c>
      <c r="C34" s="2164">
        <v>2838</v>
      </c>
      <c r="D34" s="2164">
        <v>1351</v>
      </c>
      <c r="E34" s="2187" t="s">
        <v>1409</v>
      </c>
    </row>
    <row r="35" spans="1:5" s="475" customFormat="1" ht="17.100000000000001" customHeight="1">
      <c r="A35" s="2163" t="s">
        <v>76</v>
      </c>
      <c r="B35" s="2164">
        <v>38</v>
      </c>
      <c r="C35" s="2164">
        <v>7792</v>
      </c>
      <c r="D35" s="2164">
        <v>3672</v>
      </c>
      <c r="E35" s="2187" t="s">
        <v>77</v>
      </c>
    </row>
    <row r="36" spans="1:5" ht="17.100000000000001" customHeight="1">
      <c r="A36" s="2163" t="s">
        <v>78</v>
      </c>
      <c r="B36" s="2164">
        <v>19</v>
      </c>
      <c r="C36" s="2164">
        <v>2563</v>
      </c>
      <c r="D36" s="2164">
        <v>1205</v>
      </c>
      <c r="E36" s="2187" t="s">
        <v>79</v>
      </c>
    </row>
    <row r="37" spans="1:5" ht="17.100000000000001" customHeight="1">
      <c r="A37" s="2163" t="s">
        <v>80</v>
      </c>
      <c r="B37" s="2164">
        <v>26</v>
      </c>
      <c r="C37" s="2164">
        <v>6250</v>
      </c>
      <c r="D37" s="2164">
        <v>3010</v>
      </c>
      <c r="E37" s="2187" t="s">
        <v>81</v>
      </c>
    </row>
    <row r="38" spans="1:5" ht="17.100000000000001" customHeight="1">
      <c r="A38" s="2163" t="s">
        <v>82</v>
      </c>
      <c r="B38" s="2164">
        <v>10</v>
      </c>
      <c r="C38" s="2164">
        <v>1174</v>
      </c>
      <c r="D38" s="2164">
        <v>566</v>
      </c>
      <c r="E38" s="2187" t="s">
        <v>83</v>
      </c>
    </row>
    <row r="39" spans="1:5" ht="17.100000000000001" customHeight="1">
      <c r="A39" s="2170" t="s">
        <v>84</v>
      </c>
      <c r="B39" s="2295">
        <f>SUM(B40:B46)</f>
        <v>625</v>
      </c>
      <c r="C39" s="2295">
        <f>SUM(C40:C46)</f>
        <v>138926</v>
      </c>
      <c r="D39" s="2295">
        <f>SUM(D40:D46)</f>
        <v>67821</v>
      </c>
      <c r="E39" s="2186" t="s">
        <v>85</v>
      </c>
    </row>
    <row r="40" spans="1:5" ht="17.100000000000001" customHeight="1">
      <c r="A40" s="2168" t="s">
        <v>86</v>
      </c>
      <c r="B40" s="2164">
        <v>160</v>
      </c>
      <c r="C40" s="2164">
        <v>29635</v>
      </c>
      <c r="D40" s="2164">
        <v>14509</v>
      </c>
      <c r="E40" s="2189" t="s">
        <v>87</v>
      </c>
    </row>
    <row r="41" spans="1:5" ht="17.100000000000001" customHeight="1">
      <c r="A41" s="2168" t="s">
        <v>88</v>
      </c>
      <c r="B41" s="2164">
        <v>42</v>
      </c>
      <c r="C41" s="2164">
        <v>8854</v>
      </c>
      <c r="D41" s="2164">
        <v>4242</v>
      </c>
      <c r="E41" s="2187" t="s">
        <v>89</v>
      </c>
    </row>
    <row r="42" spans="1:5" ht="17.100000000000001" customHeight="1">
      <c r="A42" s="2168" t="s">
        <v>90</v>
      </c>
      <c r="B42" s="2164">
        <v>105</v>
      </c>
      <c r="C42" s="2164">
        <v>21631</v>
      </c>
      <c r="D42" s="2164">
        <v>10595</v>
      </c>
      <c r="E42" s="2187" t="s">
        <v>91</v>
      </c>
    </row>
    <row r="43" spans="1:5" ht="17.100000000000001" customHeight="1">
      <c r="A43" s="2168" t="s">
        <v>92</v>
      </c>
      <c r="B43" s="2164">
        <v>97</v>
      </c>
      <c r="C43" s="2164">
        <v>35873</v>
      </c>
      <c r="D43" s="2164">
        <v>17611</v>
      </c>
      <c r="E43" s="2187" t="s">
        <v>93</v>
      </c>
    </row>
    <row r="44" spans="1:5" ht="17.100000000000001" customHeight="1">
      <c r="A44" s="2168" t="s">
        <v>94</v>
      </c>
      <c r="B44" s="2164">
        <v>40</v>
      </c>
      <c r="C44" s="2164">
        <v>6357</v>
      </c>
      <c r="D44" s="2164">
        <v>3021</v>
      </c>
      <c r="E44" s="2189" t="s">
        <v>95</v>
      </c>
    </row>
    <row r="45" spans="1:5" ht="17.100000000000001" customHeight="1">
      <c r="A45" s="2168" t="s">
        <v>96</v>
      </c>
      <c r="B45" s="2164">
        <v>27</v>
      </c>
      <c r="C45" s="2164">
        <v>4756</v>
      </c>
      <c r="D45" s="2164">
        <v>2384</v>
      </c>
      <c r="E45" s="2189" t="s">
        <v>97</v>
      </c>
    </row>
    <row r="46" spans="1:5" ht="17.100000000000001" customHeight="1">
      <c r="A46" s="2168" t="s">
        <v>98</v>
      </c>
      <c r="B46" s="2164">
        <v>154</v>
      </c>
      <c r="C46" s="2164">
        <v>31820</v>
      </c>
      <c r="D46" s="2164">
        <v>15459</v>
      </c>
      <c r="E46" s="2187" t="s">
        <v>99</v>
      </c>
    </row>
    <row r="47" spans="1:5" s="475" customFormat="1" ht="17.100000000000001" customHeight="1">
      <c r="A47" s="2171" t="s">
        <v>100</v>
      </c>
      <c r="B47" s="2295">
        <f>SUM(B48:B52)</f>
        <v>250</v>
      </c>
      <c r="C47" s="2295">
        <f>SUM(C48:C52)</f>
        <v>42314</v>
      </c>
      <c r="D47" s="2295">
        <f>SUM(D48:D52)</f>
        <v>20343</v>
      </c>
      <c r="E47" s="2186" t="s">
        <v>101</v>
      </c>
    </row>
    <row r="48" spans="1:5" ht="17.100000000000001" customHeight="1">
      <c r="A48" s="2163" t="s">
        <v>102</v>
      </c>
      <c r="B48" s="2164">
        <v>21</v>
      </c>
      <c r="C48" s="2164">
        <v>3069</v>
      </c>
      <c r="D48" s="2164">
        <v>1435</v>
      </c>
      <c r="E48" s="2187" t="s">
        <v>103</v>
      </c>
    </row>
    <row r="49" spans="1:5" ht="17.100000000000001" customHeight="1">
      <c r="A49" s="2168" t="s">
        <v>104</v>
      </c>
      <c r="B49" s="2164">
        <v>99</v>
      </c>
      <c r="C49" s="2164">
        <v>12951</v>
      </c>
      <c r="D49" s="2164">
        <v>6227</v>
      </c>
      <c r="E49" s="2187" t="s">
        <v>105</v>
      </c>
    </row>
    <row r="50" spans="1:5" s="162" customFormat="1" ht="17.100000000000001" customHeight="1">
      <c r="A50" s="2168" t="s">
        <v>106</v>
      </c>
      <c r="B50" s="2164">
        <v>57</v>
      </c>
      <c r="C50" s="2164">
        <v>8589</v>
      </c>
      <c r="D50" s="2164">
        <v>4143</v>
      </c>
      <c r="E50" s="2187" t="s">
        <v>107</v>
      </c>
    </row>
    <row r="51" spans="1:5" ht="17.100000000000001" customHeight="1">
      <c r="A51" s="2168" t="s">
        <v>108</v>
      </c>
      <c r="B51" s="2164">
        <v>19</v>
      </c>
      <c r="C51" s="2164">
        <v>2711</v>
      </c>
      <c r="D51" s="2164">
        <v>1326</v>
      </c>
      <c r="E51" s="2187" t="s">
        <v>109</v>
      </c>
    </row>
    <row r="52" spans="1:5" ht="17.100000000000001" customHeight="1">
      <c r="A52" s="2168" t="s">
        <v>110</v>
      </c>
      <c r="B52" s="2164">
        <v>54</v>
      </c>
      <c r="C52" s="2164">
        <v>14994</v>
      </c>
      <c r="D52" s="2164">
        <v>7212</v>
      </c>
      <c r="E52" s="2189" t="s">
        <v>111</v>
      </c>
    </row>
    <row r="53" spans="1:5" ht="12.75" customHeight="1">
      <c r="A53" s="1247"/>
      <c r="B53" s="1247"/>
      <c r="C53" s="1247"/>
      <c r="D53" s="1247"/>
      <c r="E53" s="1247"/>
    </row>
    <row r="54" spans="1:5" ht="19.5" customHeight="1">
      <c r="A54" s="433" t="s">
        <v>344</v>
      </c>
      <c r="B54" s="433"/>
      <c r="C54" s="480"/>
      <c r="D54" s="480"/>
      <c r="E54" s="435" t="s">
        <v>345</v>
      </c>
    </row>
    <row r="55" spans="1:5" s="475" customFormat="1" ht="12.75" customHeight="1">
      <c r="A55" s="480"/>
      <c r="B55" s="480"/>
      <c r="C55" s="480"/>
      <c r="D55" s="480"/>
      <c r="E55" s="481"/>
    </row>
    <row r="56" spans="1:5" ht="18.600000000000001" customHeight="1">
      <c r="A56" s="482" t="s">
        <v>362</v>
      </c>
      <c r="B56" s="482"/>
      <c r="C56" s="327"/>
      <c r="D56" s="2530" t="s">
        <v>363</v>
      </c>
      <c r="E56" s="2530"/>
    </row>
    <row r="57" spans="1:5" ht="21" customHeight="1">
      <c r="A57" s="483" t="s">
        <v>367</v>
      </c>
      <c r="B57" s="483"/>
      <c r="C57" s="480"/>
      <c r="D57" s="480"/>
      <c r="E57" s="484" t="s">
        <v>368</v>
      </c>
    </row>
    <row r="58" spans="1:5" ht="12.75" customHeight="1">
      <c r="A58" s="483"/>
      <c r="B58" s="483"/>
      <c r="C58" s="480"/>
      <c r="D58" s="480"/>
      <c r="E58" s="484"/>
    </row>
    <row r="59" spans="1:5" ht="12.75" customHeight="1">
      <c r="A59" s="485"/>
      <c r="B59" s="2531" t="s">
        <v>250</v>
      </c>
      <c r="C59" s="2531" t="s">
        <v>366</v>
      </c>
      <c r="D59" s="2531"/>
      <c r="E59" s="486"/>
    </row>
    <row r="60" spans="1:5" ht="12.75" customHeight="1">
      <c r="A60" s="2172" t="s">
        <v>2236</v>
      </c>
      <c r="B60" s="2531"/>
      <c r="C60" s="2296" t="s">
        <v>11</v>
      </c>
      <c r="D60" s="2297" t="s">
        <v>263</v>
      </c>
      <c r="E60" s="1589" t="s">
        <v>2235</v>
      </c>
    </row>
    <row r="61" spans="1:5" ht="15" customHeight="1">
      <c r="A61" s="204"/>
      <c r="B61" s="2298" t="s">
        <v>251</v>
      </c>
      <c r="C61" s="2298" t="s">
        <v>10</v>
      </c>
      <c r="D61" s="2297" t="s">
        <v>6</v>
      </c>
      <c r="E61" s="205"/>
    </row>
    <row r="62" spans="1:5" ht="15" customHeight="1">
      <c r="A62" s="487"/>
      <c r="B62" s="2299"/>
      <c r="C62" s="2299"/>
      <c r="D62" s="2299"/>
      <c r="E62" s="480"/>
    </row>
    <row r="63" spans="1:5" ht="15" customHeight="1">
      <c r="A63" s="1638" t="s">
        <v>114</v>
      </c>
      <c r="B63" s="1641">
        <f>SUM(B64:B72)</f>
        <v>1306</v>
      </c>
      <c r="C63" s="1641">
        <f>SUM(C64:C72)</f>
        <v>273052</v>
      </c>
      <c r="D63" s="1641">
        <f>SUM(D64:D72)</f>
        <v>132304</v>
      </c>
      <c r="E63" s="78" t="s">
        <v>115</v>
      </c>
    </row>
    <row r="64" spans="1:5" s="475" customFormat="1" ht="15" customHeight="1">
      <c r="A64" s="1643" t="s">
        <v>116</v>
      </c>
      <c r="B64" s="2164">
        <v>46</v>
      </c>
      <c r="C64" s="2164">
        <v>8011</v>
      </c>
      <c r="D64" s="2164">
        <v>3869</v>
      </c>
      <c r="E64" s="211" t="s">
        <v>117</v>
      </c>
    </row>
    <row r="65" spans="1:5" ht="15" customHeight="1">
      <c r="A65" s="1643" t="s">
        <v>118</v>
      </c>
      <c r="B65" s="2164">
        <v>133</v>
      </c>
      <c r="C65" s="2164">
        <v>27109</v>
      </c>
      <c r="D65" s="2164">
        <v>13165</v>
      </c>
      <c r="E65" s="211" t="s">
        <v>119</v>
      </c>
    </row>
    <row r="66" spans="1:5" ht="15" customHeight="1">
      <c r="A66" s="2222" t="s">
        <v>211</v>
      </c>
      <c r="B66" s="1644">
        <v>700</v>
      </c>
      <c r="C66" s="1644">
        <v>147073</v>
      </c>
      <c r="D66" s="1644">
        <v>71502</v>
      </c>
      <c r="E66" s="211" t="s">
        <v>121</v>
      </c>
    </row>
    <row r="67" spans="1:5" ht="15" customHeight="1">
      <c r="A67" s="1643" t="s">
        <v>122</v>
      </c>
      <c r="B67" s="2164">
        <v>110</v>
      </c>
      <c r="C67" s="2164">
        <v>23196</v>
      </c>
      <c r="D67" s="2164">
        <v>11098</v>
      </c>
      <c r="E67" s="211" t="s">
        <v>123</v>
      </c>
    </row>
    <row r="68" spans="1:5" ht="15" customHeight="1">
      <c r="A68" s="1643" t="s">
        <v>124</v>
      </c>
      <c r="B68" s="2164">
        <v>50</v>
      </c>
      <c r="C68" s="2164">
        <v>11598</v>
      </c>
      <c r="D68" s="2164">
        <v>5627</v>
      </c>
      <c r="E68" s="211" t="s">
        <v>125</v>
      </c>
    </row>
    <row r="69" spans="1:5" s="479" customFormat="1" ht="15" customHeight="1">
      <c r="A69" s="1643" t="s">
        <v>126</v>
      </c>
      <c r="B69" s="2164">
        <v>93</v>
      </c>
      <c r="C69" s="2164">
        <v>20512</v>
      </c>
      <c r="D69" s="2164">
        <v>10004</v>
      </c>
      <c r="E69" s="211" t="s">
        <v>127</v>
      </c>
    </row>
    <row r="70" spans="1:5" s="476" customFormat="1" ht="15" customHeight="1">
      <c r="A70" s="1643" t="s">
        <v>128</v>
      </c>
      <c r="B70" s="2164">
        <v>85</v>
      </c>
      <c r="C70" s="2164">
        <v>18654</v>
      </c>
      <c r="D70" s="2164">
        <v>8997</v>
      </c>
      <c r="E70" s="211" t="s">
        <v>129</v>
      </c>
    </row>
    <row r="71" spans="1:5" s="479" customFormat="1" ht="15" customHeight="1">
      <c r="A71" s="1643" t="s">
        <v>130</v>
      </c>
      <c r="B71" s="2164">
        <v>61</v>
      </c>
      <c r="C71" s="2164">
        <v>12178</v>
      </c>
      <c r="D71" s="2164">
        <v>5779</v>
      </c>
      <c r="E71" s="211" t="s">
        <v>131</v>
      </c>
    </row>
    <row r="72" spans="1:5" s="479" customFormat="1" ht="15" customHeight="1">
      <c r="A72" s="1643" t="s">
        <v>132</v>
      </c>
      <c r="B72" s="2164">
        <v>28</v>
      </c>
      <c r="C72" s="2164">
        <v>4721</v>
      </c>
      <c r="D72" s="2164">
        <v>2263</v>
      </c>
      <c r="E72" s="211" t="s">
        <v>133</v>
      </c>
    </row>
    <row r="73" spans="1:5" s="479" customFormat="1" ht="15" customHeight="1">
      <c r="A73" s="1645" t="s">
        <v>134</v>
      </c>
      <c r="B73" s="1641">
        <f>SUM(B74:B81)</f>
        <v>328</v>
      </c>
      <c r="C73" s="1641">
        <f>SUM(C74:C81)</f>
        <v>82775</v>
      </c>
      <c r="D73" s="1641">
        <f>SUM(D74:D81)</f>
        <v>40126</v>
      </c>
      <c r="E73" s="76" t="s">
        <v>135</v>
      </c>
    </row>
    <row r="74" spans="1:5" s="479" customFormat="1" ht="15" customHeight="1">
      <c r="A74" s="1643" t="s">
        <v>136</v>
      </c>
      <c r="B74" s="2164">
        <v>8</v>
      </c>
      <c r="C74" s="2164">
        <v>2074</v>
      </c>
      <c r="D74" s="2164">
        <v>957</v>
      </c>
      <c r="E74" s="211" t="s">
        <v>137</v>
      </c>
    </row>
    <row r="75" spans="1:5" s="479" customFormat="1" ht="15" customHeight="1">
      <c r="A75" s="1643" t="s">
        <v>138</v>
      </c>
      <c r="B75" s="2164">
        <v>7</v>
      </c>
      <c r="C75" s="2164">
        <v>1325</v>
      </c>
      <c r="D75" s="2164">
        <v>617</v>
      </c>
      <c r="E75" s="211" t="s">
        <v>139</v>
      </c>
    </row>
    <row r="76" spans="1:5" s="479" customFormat="1" ht="15" customHeight="1">
      <c r="A76" s="1643" t="s">
        <v>140</v>
      </c>
      <c r="B76" s="2164">
        <v>23</v>
      </c>
      <c r="C76" s="2164">
        <v>6282</v>
      </c>
      <c r="D76" s="2164">
        <v>2989</v>
      </c>
      <c r="E76" s="211" t="s">
        <v>141</v>
      </c>
    </row>
    <row r="77" spans="1:5" s="476" customFormat="1" ht="15" customHeight="1">
      <c r="A77" s="1643" t="s">
        <v>142</v>
      </c>
      <c r="B77" s="2164">
        <v>16</v>
      </c>
      <c r="C77" s="2164">
        <v>2390</v>
      </c>
      <c r="D77" s="2164">
        <v>1177</v>
      </c>
      <c r="E77" s="211" t="s">
        <v>143</v>
      </c>
    </row>
    <row r="78" spans="1:5" s="162" customFormat="1" ht="15" customHeight="1">
      <c r="A78" s="1643" t="s">
        <v>144</v>
      </c>
      <c r="B78" s="2164">
        <v>181</v>
      </c>
      <c r="C78" s="2164">
        <v>49149</v>
      </c>
      <c r="D78" s="2164">
        <v>23897</v>
      </c>
      <c r="E78" s="211" t="s">
        <v>145</v>
      </c>
    </row>
    <row r="79" spans="1:5" ht="15" customHeight="1">
      <c r="A79" s="1643" t="s">
        <v>146</v>
      </c>
      <c r="B79" s="2164">
        <v>16</v>
      </c>
      <c r="C79" s="2164">
        <v>4610</v>
      </c>
      <c r="D79" s="2164">
        <v>2132</v>
      </c>
      <c r="E79" s="211" t="s">
        <v>147</v>
      </c>
    </row>
    <row r="80" spans="1:5" ht="15" customHeight="1">
      <c r="A80" s="1643" t="s">
        <v>148</v>
      </c>
      <c r="B80" s="2164">
        <v>65</v>
      </c>
      <c r="C80" s="2164">
        <v>14014</v>
      </c>
      <c r="D80" s="2164">
        <v>6952</v>
      </c>
      <c r="E80" s="211" t="s">
        <v>1574</v>
      </c>
    </row>
    <row r="81" spans="1:5" ht="15" customHeight="1">
      <c r="A81" s="1643" t="s">
        <v>149</v>
      </c>
      <c r="B81" s="2164">
        <v>12</v>
      </c>
      <c r="C81" s="2164">
        <v>2931</v>
      </c>
      <c r="D81" s="2164">
        <v>1405</v>
      </c>
      <c r="E81" s="211" t="s">
        <v>150</v>
      </c>
    </row>
    <row r="82" spans="1:5" ht="15" customHeight="1">
      <c r="A82" s="1639" t="s">
        <v>151</v>
      </c>
      <c r="B82" s="1641">
        <f>SUM(B83:B87)</f>
        <v>78</v>
      </c>
      <c r="C82" s="1641">
        <f>SUM(C83:C87)</f>
        <v>13096</v>
      </c>
      <c r="D82" s="1641">
        <f>SUM(D83:D87)</f>
        <v>6205</v>
      </c>
      <c r="E82" s="78" t="s">
        <v>152</v>
      </c>
    </row>
    <row r="83" spans="1:5" ht="15" customHeight="1">
      <c r="A83" s="1643" t="s">
        <v>153</v>
      </c>
      <c r="B83" s="2164">
        <v>30</v>
      </c>
      <c r="C83" s="2164">
        <v>5989</v>
      </c>
      <c r="D83" s="2164">
        <v>2848</v>
      </c>
      <c r="E83" s="211" t="s">
        <v>154</v>
      </c>
    </row>
    <row r="84" spans="1:5" ht="15" customHeight="1">
      <c r="A84" s="1643" t="s">
        <v>155</v>
      </c>
      <c r="B84" s="2164">
        <v>15</v>
      </c>
      <c r="C84" s="2164">
        <v>2717</v>
      </c>
      <c r="D84" s="2164">
        <v>1271</v>
      </c>
      <c r="E84" s="211" t="s">
        <v>156</v>
      </c>
    </row>
    <row r="85" spans="1:5" ht="15" customHeight="1">
      <c r="A85" s="1643" t="s">
        <v>157</v>
      </c>
      <c r="B85" s="2164">
        <v>17</v>
      </c>
      <c r="C85" s="2164">
        <v>2259</v>
      </c>
      <c r="D85" s="2164">
        <v>1082</v>
      </c>
      <c r="E85" s="211" t="s">
        <v>158</v>
      </c>
    </row>
    <row r="86" spans="1:5" ht="15">
      <c r="A86" s="1643" t="s">
        <v>159</v>
      </c>
      <c r="B86" s="2164">
        <v>11</v>
      </c>
      <c r="C86" s="2164">
        <v>1471</v>
      </c>
      <c r="D86" s="2164">
        <v>701</v>
      </c>
      <c r="E86" s="211" t="s">
        <v>160</v>
      </c>
    </row>
    <row r="87" spans="1:5" ht="15">
      <c r="A87" s="1643" t="s">
        <v>161</v>
      </c>
      <c r="B87" s="2164">
        <v>5</v>
      </c>
      <c r="C87" s="2164">
        <v>660</v>
      </c>
      <c r="D87" s="2164">
        <v>303</v>
      </c>
      <c r="E87" s="211" t="s">
        <v>162</v>
      </c>
    </row>
    <row r="88" spans="1:5" ht="14.25">
      <c r="A88" s="1645" t="s">
        <v>163</v>
      </c>
      <c r="B88" s="1641">
        <f>SUM(B89:B94)</f>
        <v>269</v>
      </c>
      <c r="C88" s="1641">
        <f>SUM(C89:C94)</f>
        <v>57683</v>
      </c>
      <c r="D88" s="1641">
        <f>SUM(D89:D94)</f>
        <v>27526</v>
      </c>
      <c r="E88" s="76" t="s">
        <v>164</v>
      </c>
    </row>
    <row r="89" spans="1:5" ht="15">
      <c r="A89" s="1643" t="s">
        <v>165</v>
      </c>
      <c r="B89" s="2164">
        <v>117</v>
      </c>
      <c r="C89" s="2164">
        <v>26332</v>
      </c>
      <c r="D89" s="2164">
        <v>12602</v>
      </c>
      <c r="E89" s="211" t="s">
        <v>166</v>
      </c>
    </row>
    <row r="90" spans="1:5" ht="15">
      <c r="A90" s="1643" t="s">
        <v>167</v>
      </c>
      <c r="B90" s="2164">
        <v>21</v>
      </c>
      <c r="C90" s="2164">
        <v>4568</v>
      </c>
      <c r="D90" s="2164">
        <v>2117</v>
      </c>
      <c r="E90" s="211" t="s">
        <v>1576</v>
      </c>
    </row>
    <row r="91" spans="1:5" ht="15">
      <c r="A91" s="1643" t="s">
        <v>169</v>
      </c>
      <c r="B91" s="2164">
        <v>89</v>
      </c>
      <c r="C91" s="2164">
        <v>17882</v>
      </c>
      <c r="D91" s="2164">
        <v>8569</v>
      </c>
      <c r="E91" s="211" t="s">
        <v>1580</v>
      </c>
    </row>
    <row r="92" spans="1:5" ht="15">
      <c r="A92" s="1643" t="s">
        <v>171</v>
      </c>
      <c r="B92" s="2164">
        <v>30</v>
      </c>
      <c r="C92" s="2164">
        <v>5256</v>
      </c>
      <c r="D92" s="2164">
        <v>2550</v>
      </c>
      <c r="E92" s="211" t="s">
        <v>172</v>
      </c>
    </row>
    <row r="93" spans="1:5" ht="15">
      <c r="A93" s="1643" t="s">
        <v>173</v>
      </c>
      <c r="B93" s="2164">
        <v>1</v>
      </c>
      <c r="C93" s="2164">
        <v>65</v>
      </c>
      <c r="D93" s="2164">
        <v>31</v>
      </c>
      <c r="E93" s="211" t="s">
        <v>174</v>
      </c>
    </row>
    <row r="94" spans="1:5" ht="15">
      <c r="A94" s="1643" t="s">
        <v>175</v>
      </c>
      <c r="B94" s="2164">
        <v>11</v>
      </c>
      <c r="C94" s="2164">
        <v>3580</v>
      </c>
      <c r="D94" s="2164">
        <v>1657</v>
      </c>
      <c r="E94" s="211" t="s">
        <v>176</v>
      </c>
    </row>
    <row r="95" spans="1:5" ht="14.25">
      <c r="A95" s="1634" t="s">
        <v>177</v>
      </c>
      <c r="B95" s="1641">
        <f>SUM(B96:B99)</f>
        <v>46</v>
      </c>
      <c r="C95" s="1641">
        <f>SUM(C96:C99)</f>
        <v>7975</v>
      </c>
      <c r="D95" s="1641">
        <f>SUM(D96:D99)</f>
        <v>3879</v>
      </c>
      <c r="E95" s="76" t="s">
        <v>178</v>
      </c>
    </row>
    <row r="96" spans="1:5" ht="15">
      <c r="A96" s="1643" t="s">
        <v>179</v>
      </c>
      <c r="B96" s="2164">
        <v>5</v>
      </c>
      <c r="C96" s="2164">
        <v>378</v>
      </c>
      <c r="D96" s="2164">
        <v>213</v>
      </c>
      <c r="E96" s="211" t="s">
        <v>180</v>
      </c>
    </row>
    <row r="97" spans="1:5" ht="15">
      <c r="A97" s="1643" t="s">
        <v>181</v>
      </c>
      <c r="B97" s="2164">
        <v>27</v>
      </c>
      <c r="C97" s="2164">
        <v>4969</v>
      </c>
      <c r="D97" s="2164">
        <v>2371</v>
      </c>
      <c r="E97" s="211" t="s">
        <v>182</v>
      </c>
    </row>
    <row r="98" spans="1:5" ht="15">
      <c r="A98" s="1643" t="s">
        <v>183</v>
      </c>
      <c r="B98" s="2164">
        <v>1</v>
      </c>
      <c r="C98" s="2164">
        <v>68</v>
      </c>
      <c r="D98" s="2164">
        <v>37</v>
      </c>
      <c r="E98" s="211" t="s">
        <v>184</v>
      </c>
    </row>
    <row r="99" spans="1:5" ht="15">
      <c r="A99" s="1643" t="s">
        <v>185</v>
      </c>
      <c r="B99" s="2164">
        <v>13</v>
      </c>
      <c r="C99" s="2164">
        <v>2560</v>
      </c>
      <c r="D99" s="2164">
        <v>1258</v>
      </c>
      <c r="E99" s="211" t="s">
        <v>186</v>
      </c>
    </row>
    <row r="100" spans="1:5" ht="14.25">
      <c r="A100" s="1638" t="s">
        <v>187</v>
      </c>
      <c r="B100" s="1641">
        <f>SUM(B101:B104)</f>
        <v>96</v>
      </c>
      <c r="C100" s="1641">
        <f>SUM(C101:C104)</f>
        <v>16977</v>
      </c>
      <c r="D100" s="1641">
        <f>SUM(D101:D104)</f>
        <v>8234</v>
      </c>
      <c r="E100" s="76" t="s">
        <v>188</v>
      </c>
    </row>
    <row r="101" spans="1:5" ht="15">
      <c r="A101" s="1643" t="s">
        <v>189</v>
      </c>
      <c r="B101" s="2164">
        <v>7</v>
      </c>
      <c r="C101" s="2164">
        <v>1347</v>
      </c>
      <c r="D101" s="2164">
        <v>661</v>
      </c>
      <c r="E101" s="211" t="s">
        <v>190</v>
      </c>
    </row>
    <row r="102" spans="1:5" ht="15">
      <c r="A102" s="1643" t="s">
        <v>191</v>
      </c>
      <c r="B102" s="2164">
        <v>13</v>
      </c>
      <c r="C102" s="2164">
        <v>1606</v>
      </c>
      <c r="D102" s="2164">
        <v>800</v>
      </c>
      <c r="E102" s="211" t="s">
        <v>192</v>
      </c>
    </row>
    <row r="103" spans="1:5" ht="15">
      <c r="A103" s="1643" t="s">
        <v>2053</v>
      </c>
      <c r="B103" s="2164">
        <v>74</v>
      </c>
      <c r="C103" s="2164">
        <v>13840</v>
      </c>
      <c r="D103" s="2164">
        <v>6686</v>
      </c>
      <c r="E103" s="211" t="s">
        <v>193</v>
      </c>
    </row>
    <row r="104" spans="1:5" ht="15">
      <c r="A104" s="1643" t="s">
        <v>194</v>
      </c>
      <c r="B104" s="2164">
        <v>2</v>
      </c>
      <c r="C104" s="2164">
        <v>184</v>
      </c>
      <c r="D104" s="2164">
        <v>87</v>
      </c>
      <c r="E104" s="211" t="s">
        <v>195</v>
      </c>
    </row>
    <row r="105" spans="1:5" ht="14.25">
      <c r="A105" s="1634" t="s">
        <v>196</v>
      </c>
      <c r="B105" s="1641">
        <f>SUM(B106:B107)</f>
        <v>23</v>
      </c>
      <c r="C105" s="1641">
        <f>SUM(C106:C107)</f>
        <v>6504</v>
      </c>
      <c r="D105" s="1641">
        <f>SUM(D106:D107)</f>
        <v>3153</v>
      </c>
      <c r="E105" s="76" t="s">
        <v>197</v>
      </c>
    </row>
    <row r="106" spans="1:5" ht="15">
      <c r="A106" s="1646" t="s">
        <v>198</v>
      </c>
      <c r="B106" s="2164">
        <v>0</v>
      </c>
      <c r="C106" s="2164">
        <v>0</v>
      </c>
      <c r="D106" s="2164">
        <v>0</v>
      </c>
      <c r="E106" s="82" t="s">
        <v>199</v>
      </c>
    </row>
    <row r="107" spans="1:5" ht="15">
      <c r="A107" s="1640" t="s">
        <v>200</v>
      </c>
      <c r="B107" s="2164">
        <v>23</v>
      </c>
      <c r="C107" s="2164">
        <v>6504</v>
      </c>
      <c r="D107" s="2164">
        <v>3153</v>
      </c>
      <c r="E107" s="82" t="s">
        <v>201</v>
      </c>
    </row>
    <row r="108" spans="1:5" ht="14.25">
      <c r="A108" s="1647" t="s">
        <v>214</v>
      </c>
      <c r="B108" s="1648">
        <f>B105+B100+B95+B88+B82+B73+B63+B47+B39+B29+B20+B11</f>
        <v>4130</v>
      </c>
      <c r="C108" s="1648">
        <f>C105+C100+C95+C88+C82+C73+C63+C47+C39+C29+C20+C11</f>
        <v>852087</v>
      </c>
      <c r="D108" s="1648">
        <f>D105+D100+D95+D88+D82+D73+D63+D47+D39+D29+D20+D11</f>
        <v>412302</v>
      </c>
      <c r="E108" s="216" t="s">
        <v>11</v>
      </c>
    </row>
    <row r="109" spans="1:5" ht="15">
      <c r="A109" s="1643" t="s">
        <v>369</v>
      </c>
      <c r="B109" s="2164">
        <v>0</v>
      </c>
      <c r="C109" s="2164">
        <v>17163</v>
      </c>
      <c r="D109" s="2164">
        <v>9371</v>
      </c>
      <c r="E109" s="211" t="s">
        <v>213</v>
      </c>
    </row>
    <row r="110" spans="1:5" ht="22.5" customHeight="1">
      <c r="A110" s="1647" t="s">
        <v>370</v>
      </c>
      <c r="B110" s="2300">
        <f>B108+B109</f>
        <v>4130</v>
      </c>
      <c r="C110" s="2300">
        <f>C108+C109</f>
        <v>869250</v>
      </c>
      <c r="D110" s="2300">
        <f>D108+D109</f>
        <v>421673</v>
      </c>
      <c r="E110" s="216" t="s">
        <v>11</v>
      </c>
    </row>
    <row r="111" spans="1:5">
      <c r="A111" s="364"/>
      <c r="B111" s="364"/>
      <c r="C111" s="488"/>
      <c r="D111" s="488"/>
      <c r="E111" s="480"/>
    </row>
    <row r="112" spans="1:5" ht="14.25">
      <c r="A112" s="364"/>
      <c r="B112" s="364"/>
      <c r="C112" s="488"/>
      <c r="D112" s="488"/>
      <c r="E112" s="489"/>
    </row>
    <row r="113" spans="1:5" ht="25.5" customHeight="1">
      <c r="A113" s="1435" t="s">
        <v>1578</v>
      </c>
      <c r="B113" s="22"/>
      <c r="C113" s="22"/>
      <c r="D113" s="2"/>
      <c r="E113" s="23" t="s">
        <v>1577</v>
      </c>
    </row>
    <row r="114" spans="1:5" ht="14.25">
      <c r="A114" s="364"/>
      <c r="B114" s="364"/>
      <c r="C114" s="488"/>
      <c r="D114" s="488"/>
      <c r="E114" s="489"/>
    </row>
  </sheetData>
  <mergeCells count="5">
    <mergeCell ref="D3:E3"/>
    <mergeCell ref="C6:D6"/>
    <mergeCell ref="D56:E56"/>
    <mergeCell ref="B59:B60"/>
    <mergeCell ref="C59:D59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  <rowBreaks count="1" manualBreakCount="1">
    <brk id="53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A1:G122"/>
  <sheetViews>
    <sheetView topLeftCell="A8" zoomScale="90" zoomScaleNormal="90" workbookViewId="0">
      <selection activeCell="F23" sqref="F23"/>
    </sheetView>
  </sheetViews>
  <sheetFormatPr baseColWidth="10" defaultColWidth="11" defaultRowHeight="12.75"/>
  <cols>
    <col min="1" max="1" width="41.28515625" style="436" customWidth="1"/>
    <col min="2" max="2" width="12.28515625" style="436" customWidth="1"/>
    <col min="3" max="5" width="13.5703125" style="434" customWidth="1"/>
    <col min="6" max="6" width="32.7109375" style="436" customWidth="1"/>
    <col min="7" max="16384" width="11" style="436"/>
  </cols>
  <sheetData>
    <row r="1" spans="1:6" ht="22.5">
      <c r="A1" s="433" t="s">
        <v>2332</v>
      </c>
      <c r="B1" s="433"/>
      <c r="F1" s="435" t="s">
        <v>2333</v>
      </c>
    </row>
    <row r="2" spans="1:6">
      <c r="F2" s="437"/>
    </row>
    <row r="3" spans="1:6" ht="20.25">
      <c r="A3" s="438" t="s">
        <v>2356</v>
      </c>
      <c r="B3" s="438"/>
      <c r="F3" s="439" t="s">
        <v>2354</v>
      </c>
    </row>
    <row r="4" spans="1:6" ht="18.75">
      <c r="A4" s="440" t="s">
        <v>2357</v>
      </c>
      <c r="B4" s="440"/>
      <c r="E4" s="2402"/>
      <c r="F4" s="439" t="s">
        <v>2355</v>
      </c>
    </row>
    <row r="5" spans="1:6" ht="15">
      <c r="A5" s="442"/>
      <c r="B5" s="442"/>
      <c r="C5" s="443"/>
      <c r="D5" s="443"/>
      <c r="E5" s="443"/>
      <c r="F5" s="441"/>
    </row>
    <row r="6" spans="1:6" ht="14.45" customHeight="1">
      <c r="B6" s="2532" t="s">
        <v>2337</v>
      </c>
      <c r="C6" s="2532"/>
      <c r="D6" s="2532" t="s">
        <v>2336</v>
      </c>
      <c r="E6" s="2532"/>
      <c r="F6" s="441"/>
    </row>
    <row r="7" spans="1:6" ht="14.45" customHeight="1">
      <c r="B7" s="2533" t="s">
        <v>2339</v>
      </c>
      <c r="C7" s="2533"/>
      <c r="D7" s="2534" t="s">
        <v>2338</v>
      </c>
      <c r="E7" s="2534"/>
      <c r="F7" s="441"/>
    </row>
    <row r="8" spans="1:6" ht="14.45" customHeight="1">
      <c r="B8" s="2327" t="s">
        <v>2343</v>
      </c>
      <c r="C8" s="2327" t="s">
        <v>2342</v>
      </c>
      <c r="D8" s="2327" t="s">
        <v>2343</v>
      </c>
      <c r="E8" s="2327" t="s">
        <v>2342</v>
      </c>
      <c r="F8" s="441"/>
    </row>
    <row r="9" spans="1:6" ht="14.45" customHeight="1">
      <c r="B9" s="2328" t="s">
        <v>2340</v>
      </c>
      <c r="C9" s="2328" t="s">
        <v>2341</v>
      </c>
      <c r="D9" s="2328" t="s">
        <v>2340</v>
      </c>
      <c r="E9" s="2328" t="s">
        <v>2341</v>
      </c>
      <c r="F9" s="441"/>
    </row>
    <row r="10" spans="1:6" s="446" customFormat="1" ht="14.25">
      <c r="A10" s="2278" t="s">
        <v>2335</v>
      </c>
      <c r="B10" s="2278"/>
      <c r="C10" s="2279"/>
      <c r="D10" s="2279"/>
      <c r="E10" s="2279"/>
      <c r="F10" s="447" t="s">
        <v>2334</v>
      </c>
    </row>
    <row r="11" spans="1:6" s="446" customFormat="1" ht="14.25">
      <c r="A11" s="2280"/>
      <c r="B11" s="2280"/>
      <c r="C11" s="2279"/>
      <c r="D11" s="2279"/>
      <c r="E11" s="2279"/>
      <c r="F11" s="447"/>
    </row>
    <row r="12" spans="1:6" s="446" customFormat="1" ht="18.600000000000001" customHeight="1">
      <c r="A12" s="2284" t="s">
        <v>2347</v>
      </c>
      <c r="B12" s="2330">
        <v>95.9</v>
      </c>
      <c r="C12" s="2281">
        <v>591654</v>
      </c>
      <c r="D12" s="2330">
        <v>95</v>
      </c>
      <c r="E12" s="2281">
        <v>597490</v>
      </c>
      <c r="F12" s="449" t="s">
        <v>2344</v>
      </c>
    </row>
    <row r="13" spans="1:6" ht="18.600000000000001" customHeight="1">
      <c r="A13" s="2282" t="s">
        <v>357</v>
      </c>
      <c r="B13" s="2331">
        <v>97.2</v>
      </c>
      <c r="C13" s="2290">
        <v>290055</v>
      </c>
      <c r="D13" s="2331">
        <v>96.5</v>
      </c>
      <c r="E13" s="2290">
        <v>293747</v>
      </c>
      <c r="F13" s="448" t="s">
        <v>358</v>
      </c>
    </row>
    <row r="14" spans="1:6" s="446" customFormat="1" ht="18.600000000000001" customHeight="1">
      <c r="A14" s="2284" t="s">
        <v>2346</v>
      </c>
      <c r="B14" s="2329">
        <v>99.7</v>
      </c>
      <c r="C14" s="2281">
        <v>116369</v>
      </c>
      <c r="D14" s="2329">
        <v>99.7</v>
      </c>
      <c r="E14" s="2281">
        <v>108798</v>
      </c>
      <c r="F14" s="447" t="s">
        <v>2345</v>
      </c>
    </row>
    <row r="15" spans="1:6" ht="18.600000000000001" customHeight="1">
      <c r="A15" s="2282" t="s">
        <v>357</v>
      </c>
      <c r="B15" s="2331">
        <v>99.8</v>
      </c>
      <c r="C15" s="2290">
        <v>56695</v>
      </c>
      <c r="D15" s="2331">
        <v>99.8</v>
      </c>
      <c r="E15" s="2290">
        <v>53134</v>
      </c>
      <c r="F15" s="448" t="s">
        <v>358</v>
      </c>
    </row>
    <row r="16" spans="1:6" s="446" customFormat="1" ht="18.600000000000001" customHeight="1">
      <c r="A16" s="2278" t="s">
        <v>2353</v>
      </c>
      <c r="B16" s="2330">
        <v>96.5</v>
      </c>
      <c r="C16" s="2281">
        <v>708023</v>
      </c>
      <c r="D16" s="2330">
        <v>95.7</v>
      </c>
      <c r="E16" s="2281">
        <v>706288</v>
      </c>
      <c r="F16" s="447" t="s">
        <v>2352</v>
      </c>
    </row>
    <row r="17" spans="1:7" ht="18.600000000000001" customHeight="1">
      <c r="A17" s="2282" t="s">
        <v>357</v>
      </c>
      <c r="B17" s="2331">
        <v>97.6</v>
      </c>
      <c r="C17" s="2290">
        <v>346750</v>
      </c>
      <c r="D17" s="2331">
        <v>97</v>
      </c>
      <c r="E17" s="2290">
        <v>346881</v>
      </c>
      <c r="F17" s="448" t="s">
        <v>358</v>
      </c>
    </row>
    <row r="18" spans="1:7" s="446" customFormat="1" ht="18.600000000000001" customHeight="1">
      <c r="A18" s="2278" t="s">
        <v>2348</v>
      </c>
      <c r="B18" s="2331"/>
      <c r="C18" s="2281"/>
      <c r="D18" s="2281"/>
      <c r="E18" s="2281"/>
      <c r="F18" s="447" t="s">
        <v>2350</v>
      </c>
    </row>
    <row r="19" spans="1:7" s="446" customFormat="1" ht="18.600000000000001" customHeight="1">
      <c r="A19" s="2284" t="s">
        <v>2349</v>
      </c>
      <c r="B19" s="2330">
        <v>95.5</v>
      </c>
      <c r="C19" s="2281">
        <v>314583</v>
      </c>
      <c r="D19" s="2330">
        <v>94.5</v>
      </c>
      <c r="E19" s="2281">
        <v>315457</v>
      </c>
      <c r="F19" s="449" t="s">
        <v>2351</v>
      </c>
    </row>
    <row r="20" spans="1:7" ht="18.600000000000001" customHeight="1">
      <c r="A20" s="2282" t="s">
        <v>357</v>
      </c>
      <c r="B20" s="2331">
        <v>96.7</v>
      </c>
      <c r="C20" s="2290">
        <v>153816</v>
      </c>
      <c r="D20" s="2331">
        <v>95.9</v>
      </c>
      <c r="E20" s="2290">
        <v>154818</v>
      </c>
      <c r="F20" s="448" t="s">
        <v>358</v>
      </c>
    </row>
    <row r="21" spans="1:7" ht="18.600000000000001" customHeight="1">
      <c r="A21" s="2282"/>
      <c r="B21" s="2331"/>
      <c r="C21" s="2290"/>
      <c r="D21" s="2331"/>
      <c r="E21" s="2290"/>
      <c r="F21" s="448"/>
    </row>
    <row r="22" spans="1:7" ht="20.45" customHeight="1">
      <c r="A22" s="2278"/>
      <c r="B22" s="2280"/>
      <c r="C22" s="2281"/>
      <c r="D22" s="2281"/>
      <c r="E22" s="2281"/>
      <c r="F22" s="447"/>
    </row>
    <row r="23" spans="1:7" s="2378" customFormat="1" ht="18.95" customHeight="1">
      <c r="A23" s="2377" t="s">
        <v>2419</v>
      </c>
      <c r="C23" s="2377"/>
      <c r="D23" s="2379"/>
      <c r="E23" s="2379"/>
      <c r="F23" s="2380" t="s">
        <v>2412</v>
      </c>
      <c r="G23" s="129"/>
    </row>
    <row r="24" spans="1:7" s="2378" customFormat="1" ht="18.95" customHeight="1">
      <c r="A24" s="2381" t="s">
        <v>2420</v>
      </c>
      <c r="C24" s="2381"/>
      <c r="D24" s="2375"/>
      <c r="E24" s="2382"/>
      <c r="F24" s="2384" t="s">
        <v>2421</v>
      </c>
      <c r="G24" s="121"/>
    </row>
    <row r="25" spans="1:7" s="2378" customFormat="1" ht="18.95" customHeight="1">
      <c r="D25" s="2375"/>
      <c r="E25" s="2383"/>
      <c r="F25" s="2384"/>
      <c r="G25" s="121"/>
    </row>
    <row r="26" spans="1:7" s="2376" customFormat="1" ht="16.5" customHeight="1">
      <c r="A26" s="121"/>
      <c r="B26" s="2385" t="str">
        <f>LEFT(C26,4)+1&amp;"-"&amp;RIGHT(C26,4)+1</f>
        <v>2025-2024</v>
      </c>
      <c r="C26" s="2385" t="str">
        <f>LEFT(D26,4)+1&amp;"-"&amp;RIGHT(D26,4)+1</f>
        <v>2024-2023</v>
      </c>
      <c r="D26" s="2386" t="str">
        <f>LEFT(E26,4)+1&amp;"-"&amp;RIGHT(E26,4)+1</f>
        <v>2023-2022</v>
      </c>
      <c r="E26" s="2386" t="s">
        <v>2310</v>
      </c>
      <c r="F26" s="137"/>
      <c r="G26" s="2387"/>
    </row>
    <row r="27" spans="1:7" s="2376" customFormat="1" ht="18" customHeight="1">
      <c r="A27" s="2388"/>
      <c r="B27" s="2195"/>
      <c r="C27" s="2388"/>
      <c r="D27" s="2389"/>
      <c r="E27" s="2389"/>
      <c r="F27" s="2390"/>
      <c r="G27" s="2387"/>
    </row>
    <row r="28" spans="1:7" s="2376" customFormat="1" ht="6.75" customHeight="1">
      <c r="A28" s="2388"/>
      <c r="B28" s="2195"/>
      <c r="C28" s="2388"/>
      <c r="D28" s="2389"/>
      <c r="E28" s="2389"/>
      <c r="F28" s="2391"/>
      <c r="G28" s="2387"/>
    </row>
    <row r="29" spans="1:7" s="2394" customFormat="1" ht="21.75" customHeight="1">
      <c r="A29" s="2392" t="s">
        <v>2400</v>
      </c>
      <c r="B29" s="2393">
        <v>217</v>
      </c>
      <c r="C29" s="2394">
        <v>245</v>
      </c>
      <c r="D29" s="2393">
        <v>310</v>
      </c>
      <c r="E29" s="2393">
        <v>282</v>
      </c>
      <c r="F29" s="2395" t="s">
        <v>2401</v>
      </c>
      <c r="G29" s="143"/>
    </row>
    <row r="30" spans="1:7" s="2376" customFormat="1" ht="21.75" customHeight="1">
      <c r="A30" s="2388"/>
      <c r="B30" s="2389"/>
      <c r="C30" s="2389"/>
      <c r="D30" s="2389"/>
      <c r="E30" s="2389"/>
      <c r="F30" s="2396"/>
      <c r="G30" s="143"/>
    </row>
    <row r="31" spans="1:7" s="2394" customFormat="1" ht="21.75" customHeight="1">
      <c r="A31" s="2397" t="s">
        <v>236</v>
      </c>
      <c r="B31" s="2393">
        <v>47735</v>
      </c>
      <c r="C31" s="2393">
        <v>42125</v>
      </c>
      <c r="D31" s="2393">
        <v>36852</v>
      </c>
      <c r="E31" s="2393">
        <v>29316</v>
      </c>
      <c r="F31" s="2398" t="s">
        <v>237</v>
      </c>
      <c r="G31" s="143"/>
    </row>
    <row r="32" spans="1:7" s="2394" customFormat="1" ht="21.75" customHeight="1">
      <c r="A32" s="2399" t="s">
        <v>238</v>
      </c>
      <c r="B32" s="2389">
        <v>16669</v>
      </c>
      <c r="C32" s="2389">
        <v>15005</v>
      </c>
      <c r="D32" s="2389">
        <v>13169</v>
      </c>
      <c r="E32" s="2389">
        <v>10591</v>
      </c>
      <c r="F32" s="2396" t="s">
        <v>239</v>
      </c>
      <c r="G32" s="146"/>
    </row>
    <row r="33" spans="1:7" s="2394" customFormat="1" ht="21.75" customHeight="1">
      <c r="A33" s="2388" t="s">
        <v>2402</v>
      </c>
      <c r="B33" s="2389"/>
      <c r="C33" s="2389"/>
      <c r="D33" s="2389"/>
      <c r="E33" s="2389"/>
      <c r="F33" s="2391" t="s">
        <v>2403</v>
      </c>
      <c r="G33" s="146"/>
    </row>
    <row r="34" spans="1:7" s="2394" customFormat="1" ht="21.75" customHeight="1">
      <c r="A34" s="2397" t="s">
        <v>2404</v>
      </c>
      <c r="B34" s="2393">
        <v>747</v>
      </c>
      <c r="C34" s="2393">
        <v>1080</v>
      </c>
      <c r="D34" s="2393">
        <v>1304</v>
      </c>
      <c r="E34" s="2393">
        <v>1213</v>
      </c>
      <c r="F34" s="2391" t="s">
        <v>2405</v>
      </c>
      <c r="G34" s="146"/>
    </row>
    <row r="35" spans="1:7" s="2376" customFormat="1" ht="21.75" customHeight="1">
      <c r="A35" s="2399" t="s">
        <v>238</v>
      </c>
      <c r="B35" s="2389">
        <v>257</v>
      </c>
      <c r="C35" s="2389">
        <v>381</v>
      </c>
      <c r="D35" s="2389">
        <v>433</v>
      </c>
      <c r="E35" s="2389">
        <v>428</v>
      </c>
      <c r="F35" s="2396" t="s">
        <v>239</v>
      </c>
      <c r="G35" s="143"/>
    </row>
    <row r="36" spans="1:7" s="2394" customFormat="1" ht="21.75" customHeight="1">
      <c r="A36" s="2397" t="s">
        <v>2406</v>
      </c>
      <c r="B36" s="2393">
        <v>7723</v>
      </c>
      <c r="C36" s="2393">
        <v>7159</v>
      </c>
      <c r="D36" s="2393">
        <v>6712</v>
      </c>
      <c r="E36" s="2393">
        <v>5745</v>
      </c>
      <c r="F36" s="2391" t="s">
        <v>2407</v>
      </c>
      <c r="G36" s="146"/>
    </row>
    <row r="37" spans="1:7" s="2376" customFormat="1" ht="21.75" customHeight="1">
      <c r="A37" s="2399" t="s">
        <v>238</v>
      </c>
      <c r="B37" s="2389">
        <v>3222</v>
      </c>
      <c r="C37" s="2389">
        <v>2972</v>
      </c>
      <c r="D37" s="2389">
        <v>2726</v>
      </c>
      <c r="E37" s="2389">
        <v>2289</v>
      </c>
      <c r="F37" s="2396" t="s">
        <v>239</v>
      </c>
      <c r="G37" s="143"/>
    </row>
    <row r="38" spans="1:7" s="2394" customFormat="1" ht="21.75" customHeight="1">
      <c r="A38" s="2397" t="s">
        <v>2408</v>
      </c>
      <c r="B38" s="2393">
        <v>12365</v>
      </c>
      <c r="C38" s="2393">
        <v>11285</v>
      </c>
      <c r="D38" s="2393">
        <v>10151</v>
      </c>
      <c r="E38" s="2393">
        <v>8724</v>
      </c>
      <c r="F38" s="2391" t="s">
        <v>2409</v>
      </c>
      <c r="G38" s="146"/>
    </row>
    <row r="39" spans="1:7" s="2376" customFormat="1" ht="21.75" customHeight="1">
      <c r="A39" s="2399" t="s">
        <v>238</v>
      </c>
      <c r="B39" s="2389">
        <v>4486</v>
      </c>
      <c r="C39" s="2389">
        <v>4154</v>
      </c>
      <c r="D39" s="2389">
        <v>3754</v>
      </c>
      <c r="E39" s="2389">
        <v>3251</v>
      </c>
      <c r="F39" s="2396" t="s">
        <v>239</v>
      </c>
      <c r="G39" s="143"/>
    </row>
    <row r="40" spans="1:7" s="2394" customFormat="1" ht="21.75" customHeight="1">
      <c r="A40" s="2397" t="s">
        <v>2410</v>
      </c>
      <c r="B40" s="2393">
        <v>5900</v>
      </c>
      <c r="C40" s="2393">
        <v>4968</v>
      </c>
      <c r="D40" s="2393">
        <v>3981</v>
      </c>
      <c r="E40" s="2393">
        <v>2826</v>
      </c>
      <c r="F40" s="2391" t="s">
        <v>2411</v>
      </c>
      <c r="G40" s="143"/>
    </row>
    <row r="41" spans="1:7" s="2394" customFormat="1" ht="21.75" customHeight="1">
      <c r="A41" s="2399" t="s">
        <v>238</v>
      </c>
      <c r="B41" s="2389">
        <v>1318</v>
      </c>
      <c r="C41" s="2389">
        <v>1154</v>
      </c>
      <c r="D41" s="2389">
        <v>921</v>
      </c>
      <c r="E41" s="2389">
        <v>663</v>
      </c>
      <c r="F41" s="2396" t="s">
        <v>239</v>
      </c>
      <c r="G41" s="143"/>
    </row>
    <row r="42" spans="1:7" ht="20.45" customHeight="1">
      <c r="A42" s="2278"/>
      <c r="B42" s="2280"/>
      <c r="C42" s="2281"/>
      <c r="D42" s="2281"/>
      <c r="E42" s="2281"/>
      <c r="F42" s="447"/>
    </row>
    <row r="43" spans="1:7" ht="20.45" customHeight="1">
      <c r="A43" s="2278"/>
      <c r="B43" s="2280"/>
      <c r="C43" s="2281"/>
      <c r="D43" s="2281"/>
      <c r="E43" s="2281"/>
      <c r="F43" s="447"/>
    </row>
    <row r="44" spans="1:7" ht="20.45" customHeight="1">
      <c r="A44" s="2278"/>
      <c r="B44" s="2280"/>
      <c r="C44" s="2281"/>
      <c r="D44" s="2281"/>
      <c r="E44" s="2281"/>
      <c r="F44" s="447"/>
    </row>
    <row r="45" spans="1:7" ht="20.45" customHeight="1">
      <c r="A45" s="22" t="s">
        <v>1578</v>
      </c>
      <c r="B45" s="367"/>
      <c r="C45" s="367"/>
      <c r="D45" s="10"/>
      <c r="F45" s="490" t="s">
        <v>1577</v>
      </c>
    </row>
    <row r="46" spans="1:7" ht="20.45" customHeight="1">
      <c r="A46" s="2278"/>
      <c r="B46" s="2280"/>
      <c r="C46" s="2281"/>
      <c r="D46" s="2281"/>
      <c r="E46" s="2281"/>
      <c r="F46" s="447"/>
    </row>
    <row r="47" spans="1:7" ht="20.45" customHeight="1">
      <c r="A47" s="2278"/>
      <c r="B47" s="2280"/>
      <c r="C47" s="2281"/>
      <c r="D47" s="2281"/>
      <c r="E47" s="2281"/>
      <c r="F47" s="447"/>
    </row>
    <row r="48" spans="1:7" ht="20.45" customHeight="1">
      <c r="A48" s="2278"/>
      <c r="B48" s="2280"/>
      <c r="C48" s="2281"/>
      <c r="D48" s="2281"/>
      <c r="E48" s="2281"/>
      <c r="F48" s="447"/>
    </row>
    <row r="49" spans="1:6" s="446" customFormat="1" ht="15">
      <c r="A49" s="2289"/>
      <c r="B49" s="2289"/>
      <c r="C49" s="2283"/>
      <c r="D49" s="2283"/>
      <c r="E49" s="2283"/>
      <c r="F49" s="2289"/>
    </row>
    <row r="50" spans="1:6" ht="15">
      <c r="A50" s="442"/>
      <c r="B50" s="442"/>
      <c r="C50" s="2287"/>
      <c r="D50" s="2287"/>
      <c r="E50" s="453"/>
      <c r="F50" s="2289"/>
    </row>
    <row r="51" spans="1:6">
      <c r="F51" s="327"/>
    </row>
    <row r="52" spans="1:6">
      <c r="F52" s="327"/>
    </row>
    <row r="53" spans="1:6">
      <c r="F53" s="327"/>
    </row>
    <row r="54" spans="1:6" ht="15">
      <c r="A54" s="442"/>
      <c r="B54" s="442"/>
      <c r="C54" s="453"/>
      <c r="D54" s="453"/>
      <c r="E54" s="453"/>
      <c r="F54" s="327"/>
    </row>
    <row r="55" spans="1:6" s="454" customFormat="1" ht="15">
      <c r="C55" s="455"/>
      <c r="D55" s="455"/>
      <c r="E55" s="455"/>
    </row>
    <row r="56" spans="1:6">
      <c r="A56" s="302"/>
      <c r="B56" s="302"/>
      <c r="F56" s="456"/>
    </row>
    <row r="57" spans="1:6" s="459" customFormat="1">
      <c r="A57" s="302" t="s">
        <v>278</v>
      </c>
      <c r="B57" s="302"/>
      <c r="C57" s="457"/>
      <c r="D57" s="457"/>
      <c r="E57" s="458"/>
      <c r="F57" s="304" t="s">
        <v>361</v>
      </c>
    </row>
    <row r="58" spans="1:6" s="327" customFormat="1">
      <c r="A58" s="22" t="s">
        <v>1578</v>
      </c>
      <c r="B58" s="22"/>
      <c r="C58" s="22"/>
      <c r="D58" s="22"/>
      <c r="F58" s="23" t="s">
        <v>1577</v>
      </c>
    </row>
    <row r="59" spans="1:6" ht="14.25">
      <c r="A59" s="2527"/>
      <c r="B59" s="2527"/>
      <c r="C59" s="2527"/>
      <c r="D59" s="2527"/>
      <c r="E59" s="2527"/>
      <c r="F59" s="2527"/>
    </row>
    <row r="60" spans="1:6" ht="15">
      <c r="A60" s="442"/>
      <c r="B60" s="442"/>
      <c r="C60" s="453"/>
      <c r="D60" s="453"/>
      <c r="F60" s="442"/>
    </row>
    <row r="61" spans="1:6" ht="15">
      <c r="A61" s="442"/>
      <c r="B61" s="442"/>
      <c r="C61" s="453"/>
      <c r="D61" s="453"/>
      <c r="E61" s="453"/>
      <c r="F61" s="442"/>
    </row>
    <row r="62" spans="1:6" ht="15">
      <c r="A62" s="442"/>
      <c r="B62" s="442"/>
      <c r="C62" s="453"/>
      <c r="D62" s="453"/>
      <c r="E62" s="453"/>
      <c r="F62" s="442"/>
    </row>
    <row r="63" spans="1:6" ht="15">
      <c r="A63" s="442"/>
      <c r="B63" s="442"/>
      <c r="C63" s="453"/>
      <c r="D63" s="453"/>
      <c r="E63" s="453"/>
      <c r="F63" s="442"/>
    </row>
    <row r="64" spans="1:6" ht="15">
      <c r="A64" s="462"/>
      <c r="B64" s="462"/>
      <c r="C64" s="453"/>
      <c r="D64" s="453"/>
      <c r="E64" s="453"/>
      <c r="F64" s="442"/>
    </row>
    <row r="65" spans="1:6" ht="15">
      <c r="A65" s="442"/>
      <c r="B65" s="442"/>
      <c r="C65" s="453"/>
      <c r="D65" s="453"/>
      <c r="E65" s="453"/>
      <c r="F65" s="442"/>
    </row>
    <row r="66" spans="1:6" ht="15">
      <c r="A66" s="442"/>
      <c r="B66" s="442"/>
      <c r="C66" s="453"/>
      <c r="D66" s="453"/>
      <c r="E66" s="453"/>
      <c r="F66" s="442"/>
    </row>
    <row r="67" spans="1:6" ht="15">
      <c r="A67" s="442"/>
      <c r="B67" s="442"/>
      <c r="C67" s="453"/>
      <c r="D67" s="453"/>
      <c r="E67" s="453"/>
      <c r="F67" s="442"/>
    </row>
    <row r="68" spans="1:6" ht="15">
      <c r="A68" s="442"/>
      <c r="B68" s="442"/>
      <c r="C68" s="453"/>
      <c r="D68" s="453"/>
      <c r="E68" s="453"/>
      <c r="F68" s="442"/>
    </row>
    <row r="69" spans="1:6" ht="15">
      <c r="A69" s="442"/>
      <c r="B69" s="442"/>
      <c r="C69" s="453"/>
      <c r="D69" s="453"/>
      <c r="E69" s="453"/>
      <c r="F69" s="442"/>
    </row>
    <row r="113" spans="3:5">
      <c r="C113" s="436"/>
      <c r="D113" s="436"/>
      <c r="E113" s="436"/>
    </row>
    <row r="114" spans="3:5">
      <c r="C114" s="436"/>
      <c r="D114" s="436"/>
      <c r="E114" s="436"/>
    </row>
    <row r="115" spans="3:5">
      <c r="C115" s="436"/>
      <c r="D115" s="436"/>
      <c r="E115" s="436"/>
    </row>
    <row r="116" spans="3:5">
      <c r="C116" s="436"/>
      <c r="D116" s="436"/>
      <c r="E116" s="436"/>
    </row>
    <row r="117" spans="3:5">
      <c r="C117" s="436"/>
      <c r="D117" s="436"/>
      <c r="E117" s="436"/>
    </row>
    <row r="118" spans="3:5">
      <c r="C118" s="436"/>
      <c r="D118" s="436"/>
      <c r="E118" s="436"/>
    </row>
    <row r="119" spans="3:5">
      <c r="C119" s="436"/>
      <c r="D119" s="436"/>
      <c r="E119" s="436"/>
    </row>
    <row r="120" spans="3:5">
      <c r="C120" s="436"/>
      <c r="D120" s="436"/>
      <c r="E120" s="436"/>
    </row>
    <row r="121" spans="3:5">
      <c r="C121" s="436"/>
      <c r="D121" s="436"/>
      <c r="E121" s="436"/>
    </row>
    <row r="122" spans="3:5">
      <c r="C122" s="436"/>
      <c r="D122" s="436"/>
      <c r="E122" s="436"/>
    </row>
  </sheetData>
  <mergeCells count="5">
    <mergeCell ref="A59:F59"/>
    <mergeCell ref="B6:C6"/>
    <mergeCell ref="B7:C7"/>
    <mergeCell ref="D6:E6"/>
    <mergeCell ref="D7:E7"/>
  </mergeCells>
  <pageMargins left="0.7" right="0.7" top="0.75" bottom="0.75" header="0.3" footer="0.3"/>
  <pageSetup paperSize="9" scale="68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 syncVertical="1" syncRef="A28">
    <tabColor theme="6" tint="-0.249977111117893"/>
  </sheetPr>
  <dimension ref="A1:F91"/>
  <sheetViews>
    <sheetView showGridLines="0" view="pageLayout" topLeftCell="A28" zoomScale="70" zoomScaleSheetLayoutView="106" zoomScalePageLayoutView="70" workbookViewId="0">
      <selection activeCell="L18" sqref="L18"/>
    </sheetView>
  </sheetViews>
  <sheetFormatPr baseColWidth="10" defaultColWidth="11" defaultRowHeight="12.75"/>
  <cols>
    <col min="1" max="1" width="33.7109375" style="492" customWidth="1"/>
    <col min="2" max="5" width="12.85546875" style="492" customWidth="1"/>
    <col min="6" max="6" width="35.42578125" style="492" customWidth="1"/>
    <col min="7" max="8" width="11" style="492" customWidth="1"/>
    <col min="9" max="9" width="14.42578125" style="492" customWidth="1"/>
    <col min="10" max="10" width="4.140625" style="492" customWidth="1"/>
    <col min="11" max="11" width="13.28515625" style="492" customWidth="1"/>
    <col min="12" max="12" width="28.140625" style="492" customWidth="1"/>
    <col min="13" max="13" width="11" style="492" customWidth="1"/>
    <col min="14" max="14" width="14.42578125" style="492" customWidth="1"/>
    <col min="15" max="15" width="4.140625" style="492" customWidth="1"/>
    <col min="16" max="17" width="11" style="492" customWidth="1"/>
    <col min="18" max="18" width="14.42578125" style="492" customWidth="1"/>
    <col min="19" max="19" width="4.140625" style="492" customWidth="1"/>
    <col min="20" max="20" width="14.42578125" style="492" customWidth="1"/>
    <col min="21" max="16384" width="11" style="492"/>
  </cols>
  <sheetData>
    <row r="1" spans="1:6" ht="24.75" customHeight="1">
      <c r="A1" s="491" t="s">
        <v>371</v>
      </c>
      <c r="B1" s="491"/>
      <c r="C1" s="491"/>
      <c r="E1" s="2535" t="s">
        <v>1436</v>
      </c>
      <c r="F1" s="2535"/>
    </row>
    <row r="2" spans="1:6" ht="18.95" customHeight="1">
      <c r="F2" s="493"/>
    </row>
    <row r="3" spans="1:6" ht="18.95" customHeight="1">
      <c r="A3" s="494" t="s">
        <v>2359</v>
      </c>
      <c r="B3" s="494"/>
      <c r="C3" s="495"/>
      <c r="F3" s="496" t="s">
        <v>2358</v>
      </c>
    </row>
    <row r="4" spans="1:6" ht="18.95" customHeight="1">
      <c r="A4" s="495"/>
      <c r="B4" s="495"/>
      <c r="C4" s="495"/>
      <c r="F4" s="497"/>
    </row>
    <row r="5" spans="1:6" ht="18.95" customHeight="1">
      <c r="A5" s="498"/>
      <c r="B5" s="498"/>
      <c r="C5" s="498"/>
      <c r="E5" s="499"/>
      <c r="F5" s="500"/>
    </row>
    <row r="6" spans="1:6" ht="16.5" customHeight="1">
      <c r="A6" s="121"/>
      <c r="B6" s="2309" t="str">
        <f>LEFT(C6,4)+1&amp;"-"&amp;RIGHT(C6,4)+1</f>
        <v>2025-2024</v>
      </c>
      <c r="C6" s="2309" t="str">
        <f>LEFT(D6,4)+1&amp;"-"&amp;RIGHT(D6,4)+1</f>
        <v>2024-2023</v>
      </c>
      <c r="D6" s="2310" t="str">
        <f>LEFT(E6,4)+1&amp;"-"&amp;RIGHT(E6,4)+1</f>
        <v>2023-2022</v>
      </c>
      <c r="E6" s="2310" t="s">
        <v>2310</v>
      </c>
      <c r="F6" s="137"/>
    </row>
    <row r="7" spans="1:6" s="502" customFormat="1" ht="15.75">
      <c r="A7" s="501" t="s">
        <v>222</v>
      </c>
      <c r="C7" s="501"/>
      <c r="F7" s="503" t="s">
        <v>223</v>
      </c>
    </row>
    <row r="8" spans="1:6" s="502" customFormat="1" ht="9.75" customHeight="1">
      <c r="A8" s="501"/>
      <c r="C8" s="501"/>
      <c r="F8" s="137"/>
    </row>
    <row r="9" spans="1:6" s="502" customFormat="1" ht="15" customHeight="1">
      <c r="A9" s="504" t="s">
        <v>348</v>
      </c>
      <c r="B9" s="1595">
        <f>B10+B11</f>
        <v>2297</v>
      </c>
      <c r="C9" s="1595">
        <f>C10+C11</f>
        <v>2252</v>
      </c>
      <c r="D9" s="1595">
        <f>D10+D11</f>
        <v>2185</v>
      </c>
      <c r="E9" s="1211">
        <v>2144</v>
      </c>
      <c r="F9" s="505" t="s">
        <v>225</v>
      </c>
    </row>
    <row r="10" spans="1:6" s="509" customFormat="1" ht="15" customHeight="1">
      <c r="A10" s="506" t="s">
        <v>372</v>
      </c>
      <c r="B10" s="507">
        <v>2274</v>
      </c>
      <c r="C10" s="507">
        <v>2224</v>
      </c>
      <c r="D10" s="507">
        <v>2159</v>
      </c>
      <c r="E10" s="1212">
        <v>2116</v>
      </c>
      <c r="F10" s="508" t="s">
        <v>373</v>
      </c>
    </row>
    <row r="11" spans="1:6" s="509" customFormat="1" ht="15" customHeight="1">
      <c r="A11" s="506" t="s">
        <v>374</v>
      </c>
      <c r="B11" s="507">
        <v>23</v>
      </c>
      <c r="C11" s="507">
        <v>28</v>
      </c>
      <c r="D11" s="507">
        <v>26</v>
      </c>
      <c r="E11" s="1212">
        <v>28</v>
      </c>
      <c r="F11" s="508" t="s">
        <v>375</v>
      </c>
    </row>
    <row r="12" spans="1:6" s="509" customFormat="1" ht="15" customHeight="1">
      <c r="A12" s="121"/>
      <c r="B12" s="507"/>
      <c r="C12" s="507"/>
      <c r="D12" s="507"/>
      <c r="E12" s="1212"/>
      <c r="F12" s="510" t="s">
        <v>248</v>
      </c>
    </row>
    <row r="13" spans="1:6" s="502" customFormat="1" ht="15" customHeight="1">
      <c r="A13" s="501" t="s">
        <v>376</v>
      </c>
      <c r="B13" s="1595">
        <v>46231</v>
      </c>
      <c r="C13" s="1595">
        <v>42090</v>
      </c>
      <c r="D13" s="1595">
        <v>40978</v>
      </c>
      <c r="E13" s="1211">
        <v>39937</v>
      </c>
      <c r="F13" s="505" t="s">
        <v>377</v>
      </c>
    </row>
    <row r="14" spans="1:6" s="502" customFormat="1" ht="15" customHeight="1">
      <c r="A14" s="121"/>
      <c r="B14" s="1243"/>
      <c r="C14" s="1243"/>
      <c r="D14" s="1243"/>
      <c r="E14" s="1212"/>
      <c r="F14" s="137"/>
    </row>
    <row r="15" spans="1:6" s="502" customFormat="1" ht="15" customHeight="1">
      <c r="A15" s="504" t="s">
        <v>247</v>
      </c>
      <c r="B15" s="1595">
        <v>54370</v>
      </c>
      <c r="C15" s="1595">
        <v>52460</v>
      </c>
      <c r="D15" s="1595">
        <v>49930</v>
      </c>
      <c r="E15" s="1211">
        <v>48423</v>
      </c>
      <c r="F15" s="505" t="s">
        <v>235</v>
      </c>
    </row>
    <row r="16" spans="1:6" s="509" customFormat="1" ht="15" customHeight="1">
      <c r="A16" s="504"/>
      <c r="B16" s="507"/>
      <c r="C16" s="507"/>
      <c r="D16" s="507"/>
      <c r="E16" s="1212"/>
      <c r="F16" s="505"/>
    </row>
    <row r="17" spans="1:6" s="502" customFormat="1" ht="15" customHeight="1">
      <c r="A17" s="504" t="s">
        <v>352</v>
      </c>
      <c r="B17" s="1595">
        <v>1943193</v>
      </c>
      <c r="C17" s="1595">
        <v>1918691</v>
      </c>
      <c r="D17" s="1595">
        <v>1840393</v>
      </c>
      <c r="E17" s="1211">
        <v>1781047</v>
      </c>
      <c r="F17" s="505" t="s">
        <v>237</v>
      </c>
    </row>
    <row r="18" spans="1:6" s="502" customFormat="1" ht="15" customHeight="1">
      <c r="A18" s="504" t="s">
        <v>269</v>
      </c>
      <c r="B18" s="507">
        <v>928096</v>
      </c>
      <c r="C18" s="507">
        <v>914318</v>
      </c>
      <c r="D18" s="507">
        <v>873127</v>
      </c>
      <c r="E18" s="1212">
        <v>832212</v>
      </c>
      <c r="F18" s="505" t="s">
        <v>378</v>
      </c>
    </row>
    <row r="19" spans="1:6" s="502" customFormat="1" ht="15.95" customHeight="1">
      <c r="A19" s="504" t="s">
        <v>379</v>
      </c>
      <c r="B19" s="1595">
        <v>602580</v>
      </c>
      <c r="C19" s="1595">
        <v>610481</v>
      </c>
      <c r="D19" s="1595">
        <v>569863</v>
      </c>
      <c r="E19" s="1211">
        <v>541519</v>
      </c>
      <c r="F19" s="505" t="s">
        <v>380</v>
      </c>
    </row>
    <row r="20" spans="1:6" s="509" customFormat="1" ht="15.95" customHeight="1">
      <c r="A20" s="506" t="s">
        <v>439</v>
      </c>
      <c r="B20" s="507">
        <v>293313</v>
      </c>
      <c r="C20" s="507">
        <v>296975</v>
      </c>
      <c r="D20" s="507">
        <v>278443</v>
      </c>
      <c r="E20" s="1212">
        <v>263819</v>
      </c>
      <c r="F20" s="511" t="s">
        <v>378</v>
      </c>
    </row>
    <row r="21" spans="1:6" s="502" customFormat="1" ht="15.95" customHeight="1">
      <c r="A21" s="504" t="s">
        <v>381</v>
      </c>
      <c r="B21" s="1595">
        <v>603250</v>
      </c>
      <c r="C21" s="1595">
        <v>566145</v>
      </c>
      <c r="D21" s="1595">
        <v>558073</v>
      </c>
      <c r="E21" s="1211">
        <v>537827</v>
      </c>
      <c r="F21" s="505" t="s">
        <v>382</v>
      </c>
    </row>
    <row r="22" spans="1:6" s="509" customFormat="1" ht="15" customHeight="1">
      <c r="A22" s="506" t="s">
        <v>439</v>
      </c>
      <c r="B22" s="507">
        <v>304439</v>
      </c>
      <c r="C22" s="507">
        <v>288777</v>
      </c>
      <c r="D22" s="507">
        <v>282068</v>
      </c>
      <c r="E22" s="1212">
        <v>269596</v>
      </c>
      <c r="F22" s="511" t="s">
        <v>378</v>
      </c>
    </row>
    <row r="23" spans="1:6" s="502" customFormat="1" ht="15" customHeight="1">
      <c r="A23" s="504" t="s">
        <v>383</v>
      </c>
      <c r="B23" s="1595">
        <v>84395</v>
      </c>
      <c r="C23" s="1595">
        <v>61203</v>
      </c>
      <c r="D23" s="1595">
        <v>56373</v>
      </c>
      <c r="E23" s="1211">
        <v>53258</v>
      </c>
      <c r="F23" s="505" t="s">
        <v>384</v>
      </c>
    </row>
    <row r="24" spans="1:6" s="509" customFormat="1" ht="15" customHeight="1">
      <c r="A24" s="506" t="s">
        <v>439</v>
      </c>
      <c r="B24" s="507">
        <v>43757</v>
      </c>
      <c r="C24" s="507">
        <v>32149</v>
      </c>
      <c r="D24" s="507">
        <v>29086</v>
      </c>
      <c r="E24" s="1212">
        <v>26902</v>
      </c>
      <c r="F24" s="511" t="s">
        <v>378</v>
      </c>
    </row>
    <row r="25" spans="1:6" s="509" customFormat="1" ht="15" customHeight="1">
      <c r="A25" s="506"/>
      <c r="B25" s="507"/>
      <c r="C25" s="507"/>
      <c r="D25" s="507"/>
      <c r="E25" s="1212"/>
      <c r="F25" s="508"/>
    </row>
    <row r="26" spans="1:6" s="502" customFormat="1" ht="15" customHeight="1">
      <c r="A26" s="501" t="s">
        <v>243</v>
      </c>
      <c r="B26" s="1595">
        <v>65554</v>
      </c>
      <c r="C26" s="1595">
        <v>69943</v>
      </c>
      <c r="D26" s="1595">
        <v>65198</v>
      </c>
      <c r="E26" s="1211">
        <v>62895</v>
      </c>
      <c r="F26" s="505" t="s">
        <v>244</v>
      </c>
    </row>
    <row r="27" spans="1:6" s="509" customFormat="1" ht="15" customHeight="1">
      <c r="A27" s="506" t="s">
        <v>1962</v>
      </c>
      <c r="B27" s="507">
        <v>30538</v>
      </c>
      <c r="C27" s="507">
        <v>31784</v>
      </c>
      <c r="D27" s="507">
        <v>28814</v>
      </c>
      <c r="E27" s="1212">
        <v>27331</v>
      </c>
      <c r="F27" s="511" t="s">
        <v>378</v>
      </c>
    </row>
    <row r="28" spans="1:6" s="509" customFormat="1" ht="15" customHeight="1">
      <c r="A28" s="506"/>
      <c r="B28" s="507"/>
      <c r="C28" s="507"/>
      <c r="D28" s="507"/>
      <c r="E28" s="1212"/>
      <c r="F28" s="508"/>
    </row>
    <row r="29" spans="1:6" s="509" customFormat="1" ht="15" customHeight="1">
      <c r="A29" s="506"/>
      <c r="B29" s="507"/>
      <c r="C29" s="507"/>
      <c r="D29" s="507"/>
      <c r="E29" s="1212"/>
      <c r="F29" s="508"/>
    </row>
    <row r="30" spans="1:6" s="509" customFormat="1" ht="15" customHeight="1">
      <c r="A30" s="1248" t="s">
        <v>245</v>
      </c>
      <c r="B30" s="507"/>
      <c r="C30" s="507"/>
      <c r="D30" s="507"/>
      <c r="E30" s="1212"/>
      <c r="F30" s="512" t="s">
        <v>385</v>
      </c>
    </row>
    <row r="31" spans="1:6" s="502" customFormat="1" ht="6.75" customHeight="1">
      <c r="A31" s="318"/>
      <c r="E31" s="1212"/>
      <c r="F31" s="137"/>
    </row>
    <row r="32" spans="1:6" s="502" customFormat="1" ht="15" customHeight="1">
      <c r="A32" s="504" t="s">
        <v>348</v>
      </c>
      <c r="B32" s="1595">
        <f>B33+B34</f>
        <v>1046</v>
      </c>
      <c r="C32" s="1595">
        <f>C33+C34</f>
        <v>1021</v>
      </c>
      <c r="D32" s="1595">
        <f>D33+D34</f>
        <v>981</v>
      </c>
      <c r="E32" s="1211">
        <v>959</v>
      </c>
      <c r="F32" s="505" t="s">
        <v>225</v>
      </c>
    </row>
    <row r="33" spans="1:6" s="509" customFormat="1" ht="15" customHeight="1">
      <c r="A33" s="506" t="s">
        <v>372</v>
      </c>
      <c r="B33" s="507">
        <v>1025</v>
      </c>
      <c r="C33" s="507">
        <v>996</v>
      </c>
      <c r="D33" s="507">
        <v>958</v>
      </c>
      <c r="E33" s="1212">
        <v>934</v>
      </c>
      <c r="F33" s="508" t="s">
        <v>373</v>
      </c>
    </row>
    <row r="34" spans="1:6" s="509" customFormat="1" ht="15" customHeight="1">
      <c r="A34" s="506" t="s">
        <v>374</v>
      </c>
      <c r="B34" s="507">
        <v>21</v>
      </c>
      <c r="C34" s="507">
        <v>25</v>
      </c>
      <c r="D34" s="507">
        <v>23</v>
      </c>
      <c r="E34" s="1212">
        <v>25</v>
      </c>
      <c r="F34" s="508" t="s">
        <v>375</v>
      </c>
    </row>
    <row r="35" spans="1:6" s="121" customFormat="1" ht="15" customHeight="1">
      <c r="B35" s="507"/>
      <c r="C35" s="507"/>
      <c r="D35" s="507"/>
      <c r="E35" s="1212"/>
      <c r="F35" s="510" t="s">
        <v>248</v>
      </c>
    </row>
    <row r="36" spans="1:6" s="502" customFormat="1" ht="15" customHeight="1">
      <c r="A36" s="501" t="s">
        <v>386</v>
      </c>
      <c r="B36" s="1595">
        <v>17408</v>
      </c>
      <c r="C36" s="1595">
        <v>15841</v>
      </c>
      <c r="D36" s="1595">
        <v>14783</v>
      </c>
      <c r="E36" s="1211">
        <v>14138</v>
      </c>
      <c r="F36" s="505" t="s">
        <v>377</v>
      </c>
    </row>
    <row r="37" spans="1:6" s="121" customFormat="1" ht="15" customHeight="1">
      <c r="B37" s="507"/>
      <c r="C37" s="507"/>
      <c r="D37" s="507"/>
      <c r="E37" s="1212"/>
      <c r="F37" s="317"/>
    </row>
    <row r="38" spans="1:6" s="502" customFormat="1" ht="15" customHeight="1">
      <c r="A38" s="501" t="s">
        <v>387</v>
      </c>
      <c r="B38" s="1595">
        <v>22836</v>
      </c>
      <c r="C38" s="1595">
        <v>21567</v>
      </c>
      <c r="D38" s="1595">
        <v>20036</v>
      </c>
      <c r="E38" s="1211">
        <v>18982</v>
      </c>
      <c r="F38" s="505" t="s">
        <v>235</v>
      </c>
    </row>
    <row r="39" spans="1:6" s="509" customFormat="1" ht="15" customHeight="1">
      <c r="A39" s="501"/>
      <c r="B39" s="507"/>
      <c r="C39" s="507"/>
      <c r="D39" s="507"/>
      <c r="E39" s="1212"/>
      <c r="F39" s="511"/>
    </row>
    <row r="40" spans="1:6" s="502" customFormat="1" ht="15" customHeight="1">
      <c r="A40" s="501" t="s">
        <v>388</v>
      </c>
      <c r="B40" s="1595">
        <v>815164</v>
      </c>
      <c r="C40" s="1595">
        <v>789735</v>
      </c>
      <c r="D40" s="1595">
        <v>741262</v>
      </c>
      <c r="E40" s="1211">
        <v>704959</v>
      </c>
      <c r="F40" s="505" t="s">
        <v>237</v>
      </c>
    </row>
    <row r="41" spans="1:6" s="502" customFormat="1" ht="15" customHeight="1">
      <c r="A41" s="504" t="s">
        <v>269</v>
      </c>
      <c r="B41" s="507">
        <v>381349</v>
      </c>
      <c r="C41" s="507">
        <v>367462</v>
      </c>
      <c r="D41" s="507">
        <v>340914</v>
      </c>
      <c r="E41" s="1212">
        <v>316627</v>
      </c>
      <c r="F41" s="505" t="s">
        <v>378</v>
      </c>
    </row>
    <row r="42" spans="1:6" s="502" customFormat="1" ht="15" customHeight="1">
      <c r="A42" s="504" t="s">
        <v>1963</v>
      </c>
      <c r="B42" s="1595">
        <v>258973</v>
      </c>
      <c r="C42" s="1595">
        <v>258338</v>
      </c>
      <c r="D42" s="1595">
        <v>237964</v>
      </c>
      <c r="E42" s="1211">
        <v>221699</v>
      </c>
      <c r="F42" s="505" t="s">
        <v>380</v>
      </c>
    </row>
    <row r="43" spans="1:6" s="509" customFormat="1" ht="15" customHeight="1">
      <c r="A43" s="506" t="s">
        <v>439</v>
      </c>
      <c r="B43" s="507">
        <v>124572</v>
      </c>
      <c r="C43" s="507">
        <v>124062</v>
      </c>
      <c r="D43" s="507">
        <v>114193</v>
      </c>
      <c r="E43" s="1212">
        <v>105568</v>
      </c>
      <c r="F43" s="511" t="s">
        <v>378</v>
      </c>
    </row>
    <row r="44" spans="1:6" s="502" customFormat="1" ht="15" customHeight="1">
      <c r="A44" s="504" t="s">
        <v>381</v>
      </c>
      <c r="B44" s="1595">
        <v>246684</v>
      </c>
      <c r="C44" s="1595">
        <v>223796</v>
      </c>
      <c r="D44" s="1595">
        <v>212897</v>
      </c>
      <c r="E44" s="1211">
        <v>200843</v>
      </c>
      <c r="F44" s="505" t="s">
        <v>382</v>
      </c>
    </row>
    <row r="45" spans="1:6" s="509" customFormat="1" ht="15" customHeight="1">
      <c r="A45" s="506" t="s">
        <v>439</v>
      </c>
      <c r="B45" s="507">
        <v>122294</v>
      </c>
      <c r="C45" s="507">
        <v>112858</v>
      </c>
      <c r="D45" s="507">
        <v>105089</v>
      </c>
      <c r="E45" s="1212">
        <v>97554</v>
      </c>
      <c r="F45" s="511" t="s">
        <v>378</v>
      </c>
    </row>
    <row r="46" spans="1:6" s="502" customFormat="1" ht="15" customHeight="1">
      <c r="A46" s="504" t="s">
        <v>383</v>
      </c>
      <c r="B46" s="1595">
        <v>69993</v>
      </c>
      <c r="C46" s="1595">
        <v>49196</v>
      </c>
      <c r="D46" s="1595">
        <v>44200</v>
      </c>
      <c r="E46" s="1211">
        <v>42197</v>
      </c>
      <c r="F46" s="505" t="s">
        <v>384</v>
      </c>
    </row>
    <row r="47" spans="1:6" s="509" customFormat="1" ht="15" customHeight="1">
      <c r="A47" s="506" t="s">
        <v>439</v>
      </c>
      <c r="B47" s="507">
        <v>36617</v>
      </c>
      <c r="C47" s="507">
        <v>26182</v>
      </c>
      <c r="D47" s="507">
        <v>23432</v>
      </c>
      <c r="E47" s="1212">
        <v>21961</v>
      </c>
      <c r="F47" s="511" t="s">
        <v>378</v>
      </c>
    </row>
    <row r="48" spans="1:6" s="502" customFormat="1" ht="15" customHeight="1">
      <c r="A48" s="121"/>
      <c r="B48" s="507"/>
      <c r="C48" s="507"/>
      <c r="D48" s="507"/>
      <c r="E48" s="1212"/>
      <c r="F48" s="508"/>
    </row>
    <row r="49" spans="1:6" s="502" customFormat="1" ht="15" customHeight="1">
      <c r="A49" s="504" t="s">
        <v>243</v>
      </c>
      <c r="B49" s="1595">
        <v>24704</v>
      </c>
      <c r="C49" s="1595">
        <v>28590</v>
      </c>
      <c r="D49" s="1595">
        <v>25364</v>
      </c>
      <c r="E49" s="1211">
        <v>23858</v>
      </c>
      <c r="F49" s="505" t="s">
        <v>244</v>
      </c>
    </row>
    <row r="50" spans="1:6" s="509" customFormat="1" ht="15" customHeight="1">
      <c r="A50" s="506" t="s">
        <v>269</v>
      </c>
      <c r="B50" s="507">
        <v>9940</v>
      </c>
      <c r="C50" s="507">
        <v>11443</v>
      </c>
      <c r="D50" s="507">
        <v>9580</v>
      </c>
      <c r="E50" s="1212">
        <v>8675</v>
      </c>
      <c r="F50" s="511" t="s">
        <v>378</v>
      </c>
    </row>
    <row r="51" spans="1:6" s="121" customFormat="1" ht="12.75" customHeight="1">
      <c r="C51" s="513"/>
      <c r="D51" s="1249"/>
      <c r="E51" s="1249"/>
      <c r="F51" s="667"/>
    </row>
    <row r="52" spans="1:6" s="502" customFormat="1" ht="12.75" customHeight="1">
      <c r="A52" s="513"/>
      <c r="B52" s="513"/>
      <c r="C52" s="513"/>
      <c r="D52" s="507"/>
      <c r="E52" s="507"/>
      <c r="F52" s="510" t="s">
        <v>248</v>
      </c>
    </row>
    <row r="53" spans="1:6" s="121" customFormat="1" ht="12.75" customHeight="1">
      <c r="F53" s="137"/>
    </row>
    <row r="54" spans="1:6" s="121" customFormat="1" ht="12.75" customHeight="1">
      <c r="F54" s="137"/>
    </row>
    <row r="55" spans="1:6" s="121" customFormat="1" ht="12.75" customHeight="1">
      <c r="F55" s="137"/>
    </row>
    <row r="56" spans="1:6" s="509" customFormat="1" ht="11.25" customHeight="1">
      <c r="A56" s="121"/>
      <c r="B56" s="121"/>
      <c r="C56" s="121"/>
      <c r="D56" s="492"/>
      <c r="F56" s="121"/>
    </row>
    <row r="57" spans="1:6" s="509" customFormat="1" ht="12.75" hidden="1" customHeight="1">
      <c r="A57" s="121"/>
      <c r="B57" s="121"/>
      <c r="C57" s="121"/>
      <c r="D57" s="492"/>
      <c r="F57" s="121"/>
    </row>
    <row r="58" spans="1:6" s="509" customFormat="1" ht="12.75" hidden="1" customHeight="1">
      <c r="A58" s="121"/>
      <c r="B58" s="121"/>
      <c r="C58" s="121"/>
      <c r="D58" s="492"/>
      <c r="F58" s="121"/>
    </row>
    <row r="59" spans="1:6" s="121" customFormat="1" ht="12.75" hidden="1" customHeight="1"/>
    <row r="60" spans="1:6" s="121" customFormat="1" ht="12.75" hidden="1" customHeight="1"/>
    <row r="61" spans="1:6" s="509" customFormat="1" ht="12.75" hidden="1" customHeight="1">
      <c r="D61" s="492"/>
      <c r="F61" s="121"/>
    </row>
    <row r="62" spans="1:6" s="509" customFormat="1" ht="12.75" hidden="1" customHeight="1">
      <c r="D62" s="492"/>
    </row>
    <row r="63" spans="1:6" s="509" customFormat="1" ht="12.75" customHeight="1">
      <c r="C63" s="514"/>
      <c r="D63" s="492"/>
    </row>
    <row r="64" spans="1:6" s="509" customFormat="1" ht="12.75" customHeight="1">
      <c r="A64" s="927" t="s">
        <v>1578</v>
      </c>
      <c r="B64" s="22"/>
      <c r="C64" s="22"/>
      <c r="D64" s="22"/>
      <c r="E64" s="2"/>
      <c r="F64" s="1650" t="s">
        <v>1577</v>
      </c>
    </row>
    <row r="65" spans="1:6" s="509" customFormat="1" ht="12.75" customHeight="1">
      <c r="A65" s="2536"/>
      <c r="B65" s="2536"/>
      <c r="C65" s="2536"/>
      <c r="D65" s="2536"/>
      <c r="E65" s="2536"/>
      <c r="F65" s="2536"/>
    </row>
    <row r="66" spans="1:6" s="509" customFormat="1" ht="12.75" customHeight="1">
      <c r="D66" s="492"/>
    </row>
    <row r="67" spans="1:6" s="509" customFormat="1" ht="12.75" customHeight="1">
      <c r="D67" s="492"/>
    </row>
    <row r="68" spans="1:6" s="509" customFormat="1" ht="12.75" customHeight="1">
      <c r="D68" s="492"/>
    </row>
    <row r="69" spans="1:6" s="509" customFormat="1" ht="12.75" customHeight="1">
      <c r="D69" s="492"/>
    </row>
    <row r="70" spans="1:6" s="509" customFormat="1" ht="15">
      <c r="D70" s="492"/>
    </row>
    <row r="71" spans="1:6" s="509" customFormat="1" ht="15">
      <c r="D71" s="492"/>
    </row>
    <row r="72" spans="1:6" s="509" customFormat="1" ht="15">
      <c r="D72" s="492"/>
    </row>
    <row r="73" spans="1:6" s="509" customFormat="1" ht="15">
      <c r="D73" s="492"/>
    </row>
    <row r="74" spans="1:6" s="509" customFormat="1" ht="15">
      <c r="D74" s="492"/>
    </row>
    <row r="75" spans="1:6" s="509" customFormat="1" ht="15">
      <c r="D75" s="492"/>
    </row>
    <row r="76" spans="1:6" s="509" customFormat="1" ht="15">
      <c r="D76" s="492"/>
    </row>
    <row r="77" spans="1:6" s="509" customFormat="1" ht="15">
      <c r="D77" s="492"/>
    </row>
    <row r="78" spans="1:6" s="509" customFormat="1" ht="15">
      <c r="D78" s="492"/>
    </row>
    <row r="79" spans="1:6" s="509" customFormat="1" ht="15">
      <c r="D79" s="492"/>
    </row>
    <row r="80" spans="1:6" s="509" customFormat="1" ht="15">
      <c r="D80" s="492"/>
    </row>
    <row r="81" spans="4:4" s="509" customFormat="1" ht="15">
      <c r="D81" s="492"/>
    </row>
    <row r="82" spans="4:4" s="509" customFormat="1" ht="15">
      <c r="D82" s="492"/>
    </row>
    <row r="83" spans="4:4" s="509" customFormat="1" ht="15">
      <c r="D83" s="492"/>
    </row>
    <row r="84" spans="4:4" s="509" customFormat="1" ht="15">
      <c r="D84" s="492"/>
    </row>
    <row r="85" spans="4:4" s="509" customFormat="1" ht="15">
      <c r="D85" s="492"/>
    </row>
    <row r="86" spans="4:4" s="509" customFormat="1" ht="15">
      <c r="D86" s="492"/>
    </row>
    <row r="87" spans="4:4" s="509" customFormat="1" ht="15">
      <c r="D87" s="492"/>
    </row>
    <row r="88" spans="4:4" s="509" customFormat="1" ht="15">
      <c r="D88" s="492"/>
    </row>
    <row r="89" spans="4:4" s="509" customFormat="1" ht="15">
      <c r="D89" s="492"/>
    </row>
    <row r="90" spans="4:4" s="509" customFormat="1" ht="15">
      <c r="D90" s="492"/>
    </row>
    <row r="91" spans="4:4" s="509" customFormat="1" ht="15">
      <c r="D91" s="492"/>
    </row>
  </sheetData>
  <mergeCells count="2">
    <mergeCell ref="E1:F1"/>
    <mergeCell ref="A65:F65"/>
  </mergeCells>
  <pageMargins left="0.78740157480314965" right="0.78740157480314965" top="1.1811023622047245" bottom="0.98425196850393704" header="0.51181102362204722" footer="0.51181102362204722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</sheetPr>
  <dimension ref="A1:B83"/>
  <sheetViews>
    <sheetView view="pageLayout" topLeftCell="A47" zoomScale="70" zoomScalePageLayoutView="70" workbookViewId="0">
      <selection activeCell="B82" sqref="B82"/>
    </sheetView>
  </sheetViews>
  <sheetFormatPr baseColWidth="10" defaultRowHeight="15"/>
  <cols>
    <col min="1" max="1" width="110.7109375" customWidth="1"/>
    <col min="2" max="2" width="97.28515625" customWidth="1"/>
  </cols>
  <sheetData>
    <row r="1" spans="1:2" s="1202" customFormat="1" ht="33" customHeight="1">
      <c r="A1" s="1205" t="s">
        <v>1428</v>
      </c>
      <c r="B1" s="1206" t="s">
        <v>1449</v>
      </c>
    </row>
    <row r="2" spans="1:2" s="1202" customFormat="1" ht="16.5">
      <c r="A2" s="1200" t="s">
        <v>0</v>
      </c>
      <c r="B2" s="1201" t="s">
        <v>1</v>
      </c>
    </row>
    <row r="3" spans="1:2" s="1202" customFormat="1" ht="15.75">
      <c r="A3" s="1207" t="s">
        <v>1429</v>
      </c>
      <c r="B3" s="1208" t="s">
        <v>1430</v>
      </c>
    </row>
    <row r="4" spans="1:2" s="1202" customFormat="1" ht="15.75">
      <c r="A4" s="1207" t="s">
        <v>2528</v>
      </c>
      <c r="B4" s="1208" t="s">
        <v>2599</v>
      </c>
    </row>
    <row r="5" spans="1:2" s="1202" customFormat="1" ht="30">
      <c r="A5" s="1207" t="s">
        <v>2529</v>
      </c>
      <c r="B5" s="1208" t="s">
        <v>2600</v>
      </c>
    </row>
    <row r="6" spans="1:2" s="1202" customFormat="1" ht="16.5">
      <c r="A6" s="1200" t="s">
        <v>218</v>
      </c>
      <c r="B6" s="1201" t="s">
        <v>219</v>
      </c>
    </row>
    <row r="7" spans="1:2" s="1202" customFormat="1" ht="15.75">
      <c r="A7" s="1207" t="s">
        <v>1431</v>
      </c>
      <c r="B7" s="1209" t="s">
        <v>1432</v>
      </c>
    </row>
    <row r="8" spans="1:2" s="1202" customFormat="1" ht="15.75">
      <c r="A8" s="1207" t="s">
        <v>2530</v>
      </c>
      <c r="B8" s="1209" t="s">
        <v>2601</v>
      </c>
    </row>
    <row r="9" spans="1:2" s="1202" customFormat="1" ht="15.75">
      <c r="A9" s="1207" t="s">
        <v>2531</v>
      </c>
      <c r="B9" s="1209" t="s">
        <v>2602</v>
      </c>
    </row>
    <row r="10" spans="1:2" s="1202" customFormat="1" ht="15.75">
      <c r="A10" s="1207" t="s">
        <v>2532</v>
      </c>
      <c r="B10" s="1208" t="s">
        <v>2603</v>
      </c>
    </row>
    <row r="11" spans="1:2" s="1202" customFormat="1" ht="15.75">
      <c r="A11" s="1207" t="s">
        <v>2533</v>
      </c>
      <c r="B11" s="1208" t="s">
        <v>2604</v>
      </c>
    </row>
    <row r="12" spans="1:2" s="1202" customFormat="1" ht="15.75">
      <c r="A12" s="1207" t="s">
        <v>2534</v>
      </c>
      <c r="B12" s="1208" t="s">
        <v>2605</v>
      </c>
    </row>
    <row r="13" spans="1:2" s="1202" customFormat="1" ht="15.75">
      <c r="A13" s="1210" t="s">
        <v>2535</v>
      </c>
      <c r="B13" s="1208" t="s">
        <v>1433</v>
      </c>
    </row>
    <row r="14" spans="1:2" s="1202" customFormat="1" ht="15.75">
      <c r="A14" s="1210" t="s">
        <v>2536</v>
      </c>
      <c r="B14" s="1208" t="s">
        <v>2606</v>
      </c>
    </row>
    <row r="15" spans="1:2" s="1202" customFormat="1" ht="15.75">
      <c r="A15" s="1210" t="s">
        <v>2537</v>
      </c>
      <c r="B15" s="1208" t="s">
        <v>1446</v>
      </c>
    </row>
    <row r="16" spans="1:2" s="1202" customFormat="1" ht="15.75">
      <c r="A16" s="1210" t="s">
        <v>1447</v>
      </c>
      <c r="B16" s="1208" t="s">
        <v>2607</v>
      </c>
    </row>
    <row r="17" spans="1:2" s="1202" customFormat="1" ht="16.5">
      <c r="A17" s="1200" t="s">
        <v>344</v>
      </c>
      <c r="B17" s="1201" t="s">
        <v>345</v>
      </c>
    </row>
    <row r="18" spans="1:2" s="1202" customFormat="1" ht="15.75">
      <c r="A18" s="1210" t="s">
        <v>1434</v>
      </c>
      <c r="B18" s="1209" t="s">
        <v>1435</v>
      </c>
    </row>
    <row r="19" spans="1:2" s="1202" customFormat="1" ht="15.75">
      <c r="A19" s="1210" t="s">
        <v>2538</v>
      </c>
      <c r="B19" s="1208" t="s">
        <v>1448</v>
      </c>
    </row>
    <row r="20" spans="1:2" s="1202" customFormat="1" ht="15.75">
      <c r="A20" s="1210" t="s">
        <v>2539</v>
      </c>
      <c r="B20" s="1208" t="s">
        <v>2608</v>
      </c>
    </row>
    <row r="21" spans="1:2" s="1202" customFormat="1" ht="15.75">
      <c r="A21" s="1210" t="s">
        <v>2540</v>
      </c>
      <c r="B21" s="1208" t="s">
        <v>2609</v>
      </c>
    </row>
    <row r="22" spans="1:2" s="1202" customFormat="1" ht="16.5">
      <c r="A22" s="1200" t="s">
        <v>371</v>
      </c>
      <c r="B22" s="1201" t="s">
        <v>1436</v>
      </c>
    </row>
    <row r="23" spans="1:2" s="1202" customFormat="1" ht="15.75">
      <c r="A23" s="1207" t="s">
        <v>2541</v>
      </c>
      <c r="B23" s="1209" t="s">
        <v>2610</v>
      </c>
    </row>
    <row r="24" spans="1:2" s="1202" customFormat="1" ht="15.75">
      <c r="A24" s="1207" t="s">
        <v>2542</v>
      </c>
      <c r="B24" s="1209" t="s">
        <v>2611</v>
      </c>
    </row>
    <row r="25" spans="1:2" s="1202" customFormat="1" ht="15.75">
      <c r="A25" s="1207" t="s">
        <v>2547</v>
      </c>
      <c r="B25" s="1208" t="s">
        <v>2612</v>
      </c>
    </row>
    <row r="26" spans="1:2" s="1202" customFormat="1" ht="15.75">
      <c r="A26" s="1210" t="s">
        <v>2543</v>
      </c>
      <c r="B26" s="1208" t="s">
        <v>2613</v>
      </c>
    </row>
    <row r="27" spans="1:2" s="1202" customFormat="1" ht="15.75">
      <c r="A27" s="1210" t="s">
        <v>2544</v>
      </c>
      <c r="B27" s="1208" t="s">
        <v>2614</v>
      </c>
    </row>
    <row r="28" spans="1:2" s="1202" customFormat="1" ht="15.75">
      <c r="A28" s="1210" t="s">
        <v>2545</v>
      </c>
      <c r="B28" s="1208" t="s">
        <v>2615</v>
      </c>
    </row>
    <row r="29" spans="1:2" s="1202" customFormat="1" ht="15.75">
      <c r="A29" s="1210" t="s">
        <v>2546</v>
      </c>
      <c r="B29" s="1208" t="s">
        <v>2616</v>
      </c>
    </row>
    <row r="30" spans="1:2" s="1202" customFormat="1" ht="16.5">
      <c r="A30" s="1200" t="s">
        <v>434</v>
      </c>
      <c r="B30" s="1201" t="s">
        <v>1437</v>
      </c>
    </row>
    <row r="31" spans="1:2" s="1202" customFormat="1" ht="15.75">
      <c r="A31" s="1210" t="s">
        <v>1438</v>
      </c>
      <c r="B31" s="1209" t="s">
        <v>1439</v>
      </c>
    </row>
    <row r="32" spans="1:2" s="1202" customFormat="1" ht="15.75">
      <c r="A32" s="1210" t="s">
        <v>2548</v>
      </c>
      <c r="B32" s="1209" t="s">
        <v>2617</v>
      </c>
    </row>
    <row r="33" spans="1:2" s="1202" customFormat="1" ht="15.75">
      <c r="A33" s="1210" t="s">
        <v>2549</v>
      </c>
      <c r="B33" s="1208" t="s">
        <v>2618</v>
      </c>
    </row>
    <row r="34" spans="1:2" s="1202" customFormat="1" ht="15.75">
      <c r="A34" s="1210" t="s">
        <v>2550</v>
      </c>
      <c r="B34" s="1208" t="s">
        <v>2619</v>
      </c>
    </row>
    <row r="35" spans="1:2" s="1202" customFormat="1" ht="16.5">
      <c r="A35" s="1200" t="s">
        <v>457</v>
      </c>
      <c r="B35" s="1201" t="s">
        <v>458</v>
      </c>
    </row>
    <row r="36" spans="1:2" s="1202" customFormat="1" ht="15.75">
      <c r="A36" s="1210" t="s">
        <v>2551</v>
      </c>
      <c r="B36" s="1209" t="s">
        <v>2620</v>
      </c>
    </row>
    <row r="37" spans="1:2" s="1202" customFormat="1" ht="19.5" customHeight="1">
      <c r="A37" s="1210" t="s">
        <v>2552</v>
      </c>
      <c r="B37" s="1209" t="s">
        <v>2621</v>
      </c>
    </row>
    <row r="38" spans="1:2" s="1202" customFormat="1" ht="15.75">
      <c r="A38" s="1210" t="s">
        <v>2553</v>
      </c>
      <c r="B38" s="1209" t="s">
        <v>2622</v>
      </c>
    </row>
    <row r="39" spans="1:2" s="1202" customFormat="1" ht="15.75">
      <c r="A39" s="1210" t="s">
        <v>2554</v>
      </c>
      <c r="B39" s="1209" t="s">
        <v>2623</v>
      </c>
    </row>
    <row r="40" spans="1:2" s="1202" customFormat="1" ht="15.75">
      <c r="A40" s="1210" t="s">
        <v>2555</v>
      </c>
      <c r="B40" s="1209" t="s">
        <v>2624</v>
      </c>
    </row>
    <row r="41" spans="1:2" s="1202" customFormat="1" ht="15.75">
      <c r="A41" s="1210" t="s">
        <v>2556</v>
      </c>
      <c r="B41" s="1209" t="s">
        <v>2625</v>
      </c>
    </row>
    <row r="42" spans="1:2" s="1202" customFormat="1" ht="16.5">
      <c r="A42" s="1200" t="s">
        <v>589</v>
      </c>
      <c r="B42" s="1201" t="s">
        <v>590</v>
      </c>
    </row>
    <row r="43" spans="1:2" s="1202" customFormat="1" ht="15.75">
      <c r="A43" s="1210" t="s">
        <v>2557</v>
      </c>
      <c r="B43" s="1209" t="s">
        <v>2626</v>
      </c>
    </row>
    <row r="44" spans="1:2" s="1202" customFormat="1" ht="15.75">
      <c r="A44" s="1210" t="s">
        <v>2558</v>
      </c>
      <c r="B44" s="1209" t="s">
        <v>2627</v>
      </c>
    </row>
    <row r="45" spans="1:2" s="1202" customFormat="1" ht="15.75">
      <c r="A45" s="1210" t="s">
        <v>2559</v>
      </c>
      <c r="B45" s="1208" t="s">
        <v>2628</v>
      </c>
    </row>
    <row r="46" spans="1:2" s="1202" customFormat="1" ht="15.75">
      <c r="A46" s="1210" t="s">
        <v>2560</v>
      </c>
      <c r="B46" s="1209" t="s">
        <v>2629</v>
      </c>
    </row>
    <row r="47" spans="1:2" s="1202" customFormat="1" ht="16.5">
      <c r="A47" s="1200" t="s">
        <v>2468</v>
      </c>
      <c r="B47" s="1201" t="s">
        <v>2469</v>
      </c>
    </row>
    <row r="48" spans="1:2" s="1202" customFormat="1" ht="15.75">
      <c r="A48" s="1210" t="s">
        <v>2561</v>
      </c>
      <c r="B48" s="1209" t="s">
        <v>2630</v>
      </c>
    </row>
    <row r="49" spans="1:2" s="1202" customFormat="1" ht="16.5">
      <c r="A49" s="1200" t="s">
        <v>1440</v>
      </c>
      <c r="B49" s="1201" t="s">
        <v>1441</v>
      </c>
    </row>
    <row r="50" spans="1:2" s="1202" customFormat="1" ht="15.75">
      <c r="A50" s="1210" t="s">
        <v>2564</v>
      </c>
      <c r="B50" s="1209" t="s">
        <v>2631</v>
      </c>
    </row>
    <row r="51" spans="1:2" s="1202" customFormat="1" ht="15.75">
      <c r="A51" s="1210" t="s">
        <v>2562</v>
      </c>
      <c r="B51" s="1209" t="s">
        <v>2632</v>
      </c>
    </row>
    <row r="52" spans="1:2" s="1202" customFormat="1" ht="15.75">
      <c r="A52" s="1210" t="s">
        <v>2563</v>
      </c>
      <c r="B52" s="1209" t="s">
        <v>2633</v>
      </c>
    </row>
    <row r="53" spans="1:2" s="1202" customFormat="1" ht="19.5" customHeight="1">
      <c r="A53" s="1210" t="s">
        <v>2565</v>
      </c>
      <c r="B53" s="1209" t="s">
        <v>2634</v>
      </c>
    </row>
    <row r="54" spans="1:2" s="1202" customFormat="1" ht="16.5">
      <c r="A54" s="1200" t="s">
        <v>789</v>
      </c>
      <c r="B54" s="1201" t="s">
        <v>1442</v>
      </c>
    </row>
    <row r="55" spans="1:2" s="1202" customFormat="1" ht="15.75">
      <c r="A55" s="1210" t="s">
        <v>2566</v>
      </c>
      <c r="B55" s="1208" t="s">
        <v>2635</v>
      </c>
    </row>
    <row r="56" spans="1:2" s="1202" customFormat="1" ht="15.75">
      <c r="A56" s="1210" t="s">
        <v>2567</v>
      </c>
      <c r="B56" s="1208" t="s">
        <v>2636</v>
      </c>
    </row>
    <row r="57" spans="1:2" s="1202" customFormat="1" ht="15.75">
      <c r="A57" s="1210" t="s">
        <v>2568</v>
      </c>
      <c r="B57" s="1208" t="s">
        <v>2637</v>
      </c>
    </row>
    <row r="58" spans="1:2" s="1202" customFormat="1" ht="15.75">
      <c r="A58" s="1210" t="s">
        <v>2569</v>
      </c>
      <c r="B58" s="1208" t="s">
        <v>2638</v>
      </c>
    </row>
    <row r="59" spans="1:2" s="1202" customFormat="1" ht="20.25" customHeight="1">
      <c r="A59" s="1210" t="s">
        <v>2570</v>
      </c>
      <c r="B59" s="1208" t="s">
        <v>2644</v>
      </c>
    </row>
    <row r="60" spans="1:2" s="1202" customFormat="1" ht="15.75">
      <c r="A60" s="1210" t="s">
        <v>2571</v>
      </c>
      <c r="B60" s="1208" t="s">
        <v>2639</v>
      </c>
    </row>
    <row r="61" spans="1:2" s="1202" customFormat="1" ht="15.75">
      <c r="A61" s="1210" t="s">
        <v>2572</v>
      </c>
      <c r="B61" s="1208" t="s">
        <v>2645</v>
      </c>
    </row>
    <row r="62" spans="1:2" s="1202" customFormat="1" ht="20.25" customHeight="1">
      <c r="A62" s="1210" t="s">
        <v>2573</v>
      </c>
      <c r="B62" s="1208" t="s">
        <v>2640</v>
      </c>
    </row>
    <row r="63" spans="1:2" s="1202" customFormat="1" ht="15.75">
      <c r="A63" s="1210" t="s">
        <v>2574</v>
      </c>
      <c r="B63" s="1208" t="s">
        <v>2643</v>
      </c>
    </row>
    <row r="64" spans="1:2" s="1202" customFormat="1" ht="15.75">
      <c r="A64" s="1210" t="s">
        <v>2575</v>
      </c>
      <c r="B64" s="1208" t="s">
        <v>2646</v>
      </c>
    </row>
    <row r="65" spans="1:2" s="1202" customFormat="1" ht="15.75">
      <c r="A65" s="1210" t="s">
        <v>2576</v>
      </c>
      <c r="B65" s="1208" t="s">
        <v>2641</v>
      </c>
    </row>
    <row r="66" spans="1:2" s="1202" customFormat="1" ht="16.5">
      <c r="A66" s="1200" t="s">
        <v>1443</v>
      </c>
      <c r="B66" s="1201" t="s">
        <v>1228</v>
      </c>
    </row>
    <row r="67" spans="1:2" s="1202" customFormat="1" ht="15.75">
      <c r="A67" s="1210" t="s">
        <v>2577</v>
      </c>
      <c r="B67" s="1208" t="s">
        <v>2647</v>
      </c>
    </row>
    <row r="68" spans="1:2" s="1202" customFormat="1" ht="15.75">
      <c r="A68" s="1210" t="s">
        <v>2578</v>
      </c>
      <c r="B68" s="1208" t="s">
        <v>2642</v>
      </c>
    </row>
    <row r="69" spans="1:2" s="1202" customFormat="1" ht="16.5">
      <c r="A69" s="1200" t="s">
        <v>1235</v>
      </c>
      <c r="B69" s="1201" t="s">
        <v>1444</v>
      </c>
    </row>
    <row r="70" spans="1:2" s="1202" customFormat="1" ht="15.75">
      <c r="A70" s="1210" t="s">
        <v>2588</v>
      </c>
      <c r="B70" s="1208" t="s">
        <v>2648</v>
      </c>
    </row>
    <row r="71" spans="1:2" s="1202" customFormat="1" ht="15.75">
      <c r="A71" s="1210" t="s">
        <v>2587</v>
      </c>
      <c r="B71" s="1208" t="s">
        <v>2649</v>
      </c>
    </row>
    <row r="72" spans="1:2" s="1202" customFormat="1" ht="20.25" customHeight="1">
      <c r="A72" s="1210" t="s">
        <v>2589</v>
      </c>
      <c r="B72" s="1208" t="s">
        <v>2650</v>
      </c>
    </row>
    <row r="73" spans="1:2" s="1202" customFormat="1" ht="15.75">
      <c r="A73" s="1210" t="s">
        <v>2590</v>
      </c>
      <c r="B73" s="1208" t="s">
        <v>2651</v>
      </c>
    </row>
    <row r="74" spans="1:2" s="1202" customFormat="1" ht="16.5">
      <c r="A74" s="1200" t="s">
        <v>1280</v>
      </c>
      <c r="B74" s="1201" t="s">
        <v>1281</v>
      </c>
    </row>
    <row r="75" spans="1:2" s="1202" customFormat="1" ht="15.75">
      <c r="A75" s="1210" t="s">
        <v>2591</v>
      </c>
      <c r="B75" s="1208" t="s">
        <v>2652</v>
      </c>
    </row>
    <row r="76" spans="1:2" s="1202" customFormat="1" ht="15.75">
      <c r="A76" s="1210" t="s">
        <v>2592</v>
      </c>
      <c r="B76" s="1208" t="s">
        <v>2653</v>
      </c>
    </row>
    <row r="77" spans="1:2" s="1202" customFormat="1" ht="15.75">
      <c r="A77" s="1210" t="s">
        <v>2593</v>
      </c>
      <c r="B77" s="1208" t="s">
        <v>2654</v>
      </c>
    </row>
    <row r="78" spans="1:2" s="1202" customFormat="1" ht="15.75">
      <c r="A78" s="1210" t="s">
        <v>2594</v>
      </c>
      <c r="B78" s="1208" t="s">
        <v>2655</v>
      </c>
    </row>
    <row r="79" spans="1:2" s="1202" customFormat="1" ht="15.75">
      <c r="A79" s="1210" t="s">
        <v>2595</v>
      </c>
      <c r="B79" s="1208" t="s">
        <v>2656</v>
      </c>
    </row>
    <row r="80" spans="1:2" s="1202" customFormat="1" ht="15.75">
      <c r="A80" s="1210" t="s">
        <v>2596</v>
      </c>
      <c r="B80" s="1208" t="s">
        <v>2657</v>
      </c>
    </row>
    <row r="81" spans="1:2" s="1202" customFormat="1" ht="15.75">
      <c r="A81" s="1210" t="s">
        <v>2597</v>
      </c>
      <c r="B81" s="1208" t="s">
        <v>2658</v>
      </c>
    </row>
    <row r="82" spans="1:2" s="1202" customFormat="1" ht="15.75">
      <c r="A82" s="1210" t="s">
        <v>2598</v>
      </c>
      <c r="B82" s="1208" t="s">
        <v>2659</v>
      </c>
    </row>
    <row r="83" spans="1:2" s="1202" customFormat="1" ht="16.5">
      <c r="A83" s="1204" t="s">
        <v>1445</v>
      </c>
      <c r="B83" s="1203" t="s">
        <v>1348</v>
      </c>
    </row>
  </sheetData>
  <hyperlinks>
    <hyperlink ref="A3:B3" location="'pres 1'!A1" display=" 1 - Données générales "/>
    <hyperlink ref="A4:B4" location="'pres 2'!A1" display=" 2 - Educateurs et élèves du préscolaire traditionnel  selon  la région et la  province (ou la préfecture) "/>
    <hyperlink ref="A5:B5" location="'pres 3'!A1" display=" 3 - Educateurs et élèves de l’enseignement préscolaire moderne  et public  selon la région et  la province (ou la préfecture) "/>
    <hyperlink ref="A7:B7" location="'prim 4'!A1" display=" 4 - Données générales "/>
    <hyperlink ref="A8:B8" location="'prim 5'!A1" display=" 5 - Etablissements selon la  région  et la province (ou la préfecture)"/>
    <hyperlink ref="A9:B9" location="'prim 6'!A1" display=" 6 - Personnel enseignant selon la région et la province  (ou la préfecture) "/>
    <hyperlink ref="A10:B10" location="'prim 7'!A1" display=" 7 - Evolution de l’effectif des élèves selon le niveau"/>
    <hyperlink ref="A11:B11" location="'prim 8'!A1" display=" 8 - Evolution de l'effectif des élèves selon l’âge"/>
    <hyperlink ref="A12:B12" location="'prim 9'!A1" display=" 9 - Evolutionde l'effectif des élèves selon l’âge:  milieu rural"/>
    <hyperlink ref="A13:B13" location="'prim 10'!A1" display="10- élèves selon la région et la province (ou la préfecture)"/>
    <hyperlink ref="A14:B14" location="'prim 11'!A1" display="11- Nouveaux inscrits en 1ére année selon l’âge"/>
    <hyperlink ref="A15:B15" location="'prim 12'!A1" display="12- Nouveaux inscrits en 1ère année selon la région et  la province  (ou la préfecture) "/>
    <hyperlink ref="A16:B16" location="'prim 13'!A1" display="13- Elèves de la 6ème année selon la région et  la province (ou la préfecture)"/>
    <hyperlink ref="A18:B18" location="'prim 14'!A1" display="14- Données générales"/>
    <hyperlink ref="A19:B19" location="'prim 15'!A1" display="15- Etablissements et élèves selon la région et  la province    (ou la préfecture) "/>
    <hyperlink ref="A23:B23" location="'colleg 16'!A1" display=" 16- Données générales"/>
    <hyperlink ref="A24:B24" location="'colleg 17'!A1" display=" 17- Etablissements selon la région et la province (ou   la préfecture)"/>
    <hyperlink ref="A25:B25" location="'colleg 18'!A1" display=" 18- Personnel enseignant selon la région et la province (ou la  préfecture)"/>
    <hyperlink ref="A26:B26" location="'colleg 19'!A1" display="19- Elèves selon le niveau, l’âge et le sexe : urbain + rural"/>
    <hyperlink ref="A27:B27" location="'colleg 20'!A1" display="20- Elèves selon le niveau, l’âge et le sexe : milieu rural"/>
    <hyperlink ref="A28:B28" location="'colleg 21'!A1" display="21- Elèves selon la région et la province (ou la préfecture) "/>
    <hyperlink ref="A29:B29" location="'colleg 22'!A1" display="22- Elèves nouveaux et doublants selon le milieu et le sexe"/>
    <hyperlink ref="A31:B31" location="'colleg 23'!A1" display="23- Données générales"/>
    <hyperlink ref="A32:B32" location="'colleg 24'!A1" display="24- Elèves selon la région et la province (ou la préfecture)"/>
    <hyperlink ref="A36:B36" location="'qualif 25'!A1" display="25- Données générales"/>
    <hyperlink ref="A37:B37" location="'qualif 26'!A1" display="26- Etablissement selon la région et la province (ou la préfecture)"/>
    <hyperlink ref="A38:B38" location="'qualif 27'!A1" display="27- Personnel enseignant selon la région et  la province  (ou la préfecture)"/>
    <hyperlink ref="A39:B39" location="'qualif 28'!A1" display="28- Nombre d’élèves selon le niveau, le sexe et l’âge"/>
    <hyperlink ref="A40:B40" location="'qualif 29'!A1" display="29- Nombre d’élèves selon la région et la province (ou la préfecture)"/>
    <hyperlink ref="A41:B41" location="'qualif 30'!A1" display="30- Elèves selon le niveau, la branche et  le sexe"/>
    <hyperlink ref="A43:B43" location="'qualif 31'!A1" display="31- Données générales "/>
    <hyperlink ref="A44:B44" location="'qualif 32'!A1" display="32- Etablissements et élèves selon la région et la province  (ou la préfecture)"/>
    <hyperlink ref="A45:B45" location="'qualif 33 et 34'!A1" display="33- Répartition des candidats au baccalauréat selon les  académies "/>
    <hyperlink ref="A46:B46" location="'qualif 33 et 34'!A1" display="34- Candidats présents et admis aux examens du baccalauréat  selon la branche "/>
    <hyperlink ref="A50:B50" location="'qualif 35'!A1" display="35- Evolution des effectifs des étudiants des classes  préparatoires aux grandes écoles "/>
    <hyperlink ref="A51:B51" location="'qualif 36'!A1" display="36- Effectif des étudiants des classes préparatoires aux grandes écoles par sexe, niveau et province(ou préfecture)"/>
    <hyperlink ref="A52:B52" location="'qualif 37'!A1" display="37- Effectifs des étudiants  du BTS  par spécialité"/>
    <hyperlink ref="A53:B53" location="'qualif 38'!A1" display="38- Effectif des étudiants du Brevet de Technicien Supérieur  par   sexe, niveau et province (ou préfecture) "/>
    <hyperlink ref="A55:B55" location="'sup 39'!A1" display="39- Effectif des étudiants de l’enseignement supérieur "/>
    <hyperlink ref="A56:B56" location="'sup 40-41'!A1" display="40- Evolution du personnel enseignant permanent dans  les universités, les instituts et les écoles supérieures"/>
    <hyperlink ref="A57:B57" location="'sup 40-41'!A1" display="41- Personnel enseignant permanent  par type d'établissement   et par grade"/>
    <hyperlink ref="A58:B58" location="'sup 42'!A1" display="42- Personnel enseignant permanent par université et par grade"/>
    <hyperlink ref="A59:B59" location="'sup 43'!A1" display="43- Effectif des etudiants inscrits aux universités selon les branches  (tous cycles) "/>
    <hyperlink ref="A60:B60" location="'sup 44'!A1" display="44- Etudiants par université et établissement (tous cycles) "/>
    <hyperlink ref="A61:B61" location="'sup 45'!A1" display="45- Effectif des étudiants dans les instituts et les écoles  supérieures "/>
    <hyperlink ref="A62:B62" location="'sup 46-47'!A1" display="46- Effectif des étudiants résidant dans les cités  universitaires "/>
    <hyperlink ref="A63:B63" location="'sup 46-47'!A1" display="47- Effectif des étudiants résidant dans les cités  universitaires   par cité universitaire"/>
    <hyperlink ref="A64:B64" location="'sup 48'!A1" display="48- Effectif des lauréats des établissements universitaires par   domaine d'étude"/>
    <hyperlink ref="A65:B65" location="'sup 49'!A1" display="49- Effectif des lauréats des instituts et écoles supérieures"/>
    <hyperlink ref="A67:B67" location="'sup 50-51'!A1" display="50- Effectif des étudiants par champ diciplinaire"/>
    <hyperlink ref="A68:B68" location="'sup 50-51'!A1" display="51- Effectif des étudiants par  type d'établissement "/>
    <hyperlink ref="A70:B70" location="'peda 52'!A1" display="52- Formation des Professeurs  du Primaire par Centre de Formation"/>
    <hyperlink ref="A71:B71" location="'peda 53'!A1" display="53- Formation des professeurs du secondaire collégial et qualifiant selon la discipline"/>
    <hyperlink ref="A72:B72" location="'peda 54-55'!A1" display="54- Formation des professeurs du secondaire selon  les centres de formation "/>
    <hyperlink ref="A73:B73" location="'peda 54-55'!A1" display="55- Effectif des stagiaires par centre d’agrégation"/>
    <hyperlink ref="A75:B75" location="'prof 56-57'!A1" display="56- Effectif des formateurs dans le secteur Public"/>
    <hyperlink ref="A76:B76" location="'prof 56-57'!A1" display="57- Statistiques générales sur la formation  professionnelle : Public et privé"/>
    <hyperlink ref="A77:B77" location="'prof 58-59'!A1" display="58- Effectif des stagiaires selon  le niveau : Public et privé "/>
    <hyperlink ref="A78:B78" location="'prof 58-59'!A1" display="59- Formation résidentielle  et formation alternée : Public"/>
    <hyperlink ref="A79:B79" location="'prof 60'!A1" display="60- Effectif des stagiaires selon  le niveau et la région : Public et  privé    "/>
    <hyperlink ref="A80:B80" location="'prof 61'!A1" display="61- Effectif des stagiaires par niveau, région  et province (ou préfecture) : Public  et privé"/>
    <hyperlink ref="A81:B81" location="'prof 62'!A1" display="62- Effectif des stagiaires par  département : Public "/>
    <hyperlink ref="A82:B82" location="'prof 63'!A1" display="63- Effectif des stagiaires par niveau et secteur de formation  :   Public et privé "/>
    <hyperlink ref="A48" location="'qualif 33 et 34'!A1" display="34- Candidats présents et admis aux examens du baccalauréat  selon la branche "/>
  </hyperlinks>
  <pageMargins left="0.7" right="0.7" top="0.75" bottom="0.75" header="0.3" footer="0.3"/>
  <pageSetup paperSize="9" scale="5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 syncVertical="1" syncRef="A1">
    <tabColor theme="6" tint="-0.249977111117893"/>
  </sheetPr>
  <dimension ref="A1:F118"/>
  <sheetViews>
    <sheetView showGridLines="0" view="pageLayout" zoomScale="80" zoomScalePageLayoutView="80" workbookViewId="0">
      <selection activeCell="G62" sqref="G62"/>
    </sheetView>
  </sheetViews>
  <sheetFormatPr baseColWidth="10" defaultColWidth="11" defaultRowHeight="12.75"/>
  <cols>
    <col min="1" max="1" width="30.85546875" style="516" customWidth="1"/>
    <col min="2" max="2" width="12.42578125" style="516" customWidth="1"/>
    <col min="3" max="3" width="10.7109375" style="516" customWidth="1"/>
    <col min="4" max="4" width="12.42578125" style="516" customWidth="1"/>
    <col min="5" max="5" width="11" style="516" customWidth="1"/>
    <col min="6" max="6" width="32.42578125" style="516" customWidth="1"/>
    <col min="7" max="11" width="11" style="516" customWidth="1"/>
    <col min="12" max="12" width="14.42578125" style="516" customWidth="1"/>
    <col min="13" max="13" width="4.140625" style="516" customWidth="1"/>
    <col min="14" max="14" width="13.28515625" style="516" customWidth="1"/>
    <col min="15" max="15" width="28.140625" style="516" customWidth="1"/>
    <col min="16" max="16" width="11" style="516" customWidth="1"/>
    <col min="17" max="17" width="14.42578125" style="516" customWidth="1"/>
    <col min="18" max="18" width="4.140625" style="516" customWidth="1"/>
    <col min="19" max="20" width="11" style="516" customWidth="1"/>
    <col min="21" max="21" width="14.42578125" style="516" customWidth="1"/>
    <col min="22" max="22" width="4.140625" style="516" customWidth="1"/>
    <col min="23" max="23" width="14.42578125" style="516" customWidth="1"/>
    <col min="24" max="16384" width="11" style="516"/>
  </cols>
  <sheetData>
    <row r="1" spans="1:6" ht="24.75" customHeight="1">
      <c r="A1" s="515" t="s">
        <v>371</v>
      </c>
      <c r="E1" s="2543" t="s">
        <v>1436</v>
      </c>
      <c r="F1" s="2543"/>
    </row>
    <row r="2" spans="1:6" ht="18.95" customHeight="1">
      <c r="F2" s="517"/>
    </row>
    <row r="3" spans="1:6" ht="20.25">
      <c r="A3" s="518" t="s">
        <v>2423</v>
      </c>
      <c r="E3" s="2544" t="s">
        <v>2422</v>
      </c>
      <c r="F3" s="2544"/>
    </row>
    <row r="4" spans="1:6" ht="20.25">
      <c r="A4" s="519" t="s">
        <v>339</v>
      </c>
      <c r="F4" s="520" t="s">
        <v>249</v>
      </c>
    </row>
    <row r="5" spans="1:6" ht="18.95" customHeight="1">
      <c r="A5" s="519"/>
      <c r="F5" s="520"/>
    </row>
    <row r="6" spans="1:6" ht="18.95" customHeight="1">
      <c r="A6" s="519"/>
      <c r="F6" s="520"/>
    </row>
    <row r="7" spans="1:6" ht="16.5" customHeight="1">
      <c r="A7" s="1681" t="s">
        <v>2236</v>
      </c>
      <c r="B7" s="2545" t="s">
        <v>389</v>
      </c>
      <c r="C7" s="2545"/>
      <c r="D7" s="2545" t="s">
        <v>390</v>
      </c>
      <c r="E7" s="2545"/>
      <c r="F7" s="1593" t="s">
        <v>2235</v>
      </c>
    </row>
    <row r="8" spans="1:6" ht="12.95" customHeight="1">
      <c r="A8" s="167"/>
      <c r="B8" s="2546" t="s">
        <v>331</v>
      </c>
      <c r="C8" s="2547"/>
      <c r="D8" s="2546" t="s">
        <v>391</v>
      </c>
      <c r="E8" s="2546"/>
      <c r="F8" s="167"/>
    </row>
    <row r="9" spans="1:6" ht="12.95" customHeight="1">
      <c r="A9" s="98"/>
      <c r="B9" s="521" t="s">
        <v>1582</v>
      </c>
      <c r="C9" s="521" t="s">
        <v>392</v>
      </c>
      <c r="D9" s="521" t="s">
        <v>1582</v>
      </c>
      <c r="E9" s="521" t="s">
        <v>392</v>
      </c>
      <c r="F9" s="522"/>
    </row>
    <row r="10" spans="1:6" ht="12.95" customHeight="1">
      <c r="A10" s="171"/>
      <c r="B10" s="523" t="s">
        <v>393</v>
      </c>
      <c r="C10" s="523" t="s">
        <v>394</v>
      </c>
      <c r="D10" s="523" t="s">
        <v>393</v>
      </c>
      <c r="E10" s="523" t="s">
        <v>1964</v>
      </c>
      <c r="F10" s="172"/>
    </row>
    <row r="11" spans="1:6" s="525" customFormat="1" ht="8.1" customHeight="1">
      <c r="B11" s="523"/>
      <c r="C11" s="523"/>
      <c r="D11" s="523"/>
      <c r="E11" s="523"/>
      <c r="F11" s="526"/>
    </row>
    <row r="12" spans="1:6" s="524" customFormat="1" ht="17.100000000000001" customHeight="1">
      <c r="A12" s="41" t="s">
        <v>29</v>
      </c>
      <c r="B12" s="177">
        <f>SUM(B13:B20)</f>
        <v>239</v>
      </c>
      <c r="C12" s="177">
        <f>SUM(C13:C20)</f>
        <v>2</v>
      </c>
      <c r="D12" s="177">
        <f>SUM(D13:D20)</f>
        <v>105</v>
      </c>
      <c r="E12" s="177">
        <f>SUM(E13:E20)</f>
        <v>2</v>
      </c>
      <c r="F12" s="42" t="s">
        <v>30</v>
      </c>
    </row>
    <row r="13" spans="1:6" s="525" customFormat="1" ht="17.100000000000001" customHeight="1">
      <c r="A13" s="43" t="s">
        <v>31</v>
      </c>
      <c r="B13" s="44">
        <v>38</v>
      </c>
      <c r="C13" s="44">
        <v>0</v>
      </c>
      <c r="D13" s="44">
        <v>24</v>
      </c>
      <c r="E13" s="44">
        <v>0</v>
      </c>
      <c r="F13" s="45" t="s">
        <v>32</v>
      </c>
    </row>
    <row r="14" spans="1:6" s="525" customFormat="1" ht="17.100000000000001" customHeight="1">
      <c r="A14" s="43" t="s">
        <v>33</v>
      </c>
      <c r="B14" s="44">
        <v>29</v>
      </c>
      <c r="C14" s="44">
        <v>1</v>
      </c>
      <c r="D14" s="44">
        <v>24</v>
      </c>
      <c r="E14" s="44">
        <v>1</v>
      </c>
      <c r="F14" s="45" t="s">
        <v>34</v>
      </c>
    </row>
    <row r="15" spans="1:6" s="525" customFormat="1" ht="17.100000000000001" customHeight="1">
      <c r="A15" s="46" t="s">
        <v>35</v>
      </c>
      <c r="B15" s="44">
        <v>4</v>
      </c>
      <c r="C15" s="44">
        <v>0</v>
      </c>
      <c r="D15" s="44">
        <v>4</v>
      </c>
      <c r="E15" s="44">
        <v>0</v>
      </c>
      <c r="F15" s="45" t="s">
        <v>36</v>
      </c>
    </row>
    <row r="16" spans="1:6" s="525" customFormat="1" ht="17.100000000000001" customHeight="1">
      <c r="A16" s="47" t="s">
        <v>37</v>
      </c>
      <c r="B16" s="44">
        <v>31</v>
      </c>
      <c r="C16" s="44">
        <v>0</v>
      </c>
      <c r="D16" s="44">
        <v>16</v>
      </c>
      <c r="E16" s="44">
        <v>0</v>
      </c>
      <c r="F16" s="45" t="s">
        <v>38</v>
      </c>
    </row>
    <row r="17" spans="1:6" s="525" customFormat="1" ht="17.100000000000001" customHeight="1">
      <c r="A17" s="47" t="s">
        <v>39</v>
      </c>
      <c r="B17" s="44">
        <v>18</v>
      </c>
      <c r="C17" s="44">
        <v>1</v>
      </c>
      <c r="D17" s="44">
        <v>16</v>
      </c>
      <c r="E17" s="44">
        <v>1</v>
      </c>
      <c r="F17" s="45" t="s">
        <v>40</v>
      </c>
    </row>
    <row r="18" spans="1:6" s="525" customFormat="1" ht="17.100000000000001" customHeight="1">
      <c r="A18" s="47" t="s">
        <v>41</v>
      </c>
      <c r="B18" s="44">
        <v>64</v>
      </c>
      <c r="C18" s="44">
        <v>0</v>
      </c>
      <c r="D18" s="44">
        <v>7</v>
      </c>
      <c r="E18" s="44">
        <v>0</v>
      </c>
      <c r="F18" s="45" t="s">
        <v>42</v>
      </c>
    </row>
    <row r="19" spans="1:6" s="525" customFormat="1" ht="17.100000000000001" customHeight="1">
      <c r="A19" s="47" t="s">
        <v>43</v>
      </c>
      <c r="B19" s="44">
        <v>38</v>
      </c>
      <c r="C19" s="44">
        <v>0</v>
      </c>
      <c r="D19" s="44">
        <v>13</v>
      </c>
      <c r="E19" s="44">
        <v>0</v>
      </c>
      <c r="F19" s="45" t="s">
        <v>44</v>
      </c>
    </row>
    <row r="20" spans="1:6" s="525" customFormat="1" ht="17.100000000000001" customHeight="1">
      <c r="A20" s="47" t="s">
        <v>45</v>
      </c>
      <c r="B20" s="44">
        <v>17</v>
      </c>
      <c r="C20" s="44">
        <v>0</v>
      </c>
      <c r="D20" s="44">
        <v>1</v>
      </c>
      <c r="E20" s="44">
        <v>0</v>
      </c>
      <c r="F20" s="45" t="s">
        <v>46</v>
      </c>
    </row>
    <row r="21" spans="1:6" s="525" customFormat="1" ht="17.100000000000001" customHeight="1">
      <c r="A21" s="48" t="s">
        <v>47</v>
      </c>
      <c r="B21" s="177">
        <f>SUM(B22:B29)</f>
        <v>184</v>
      </c>
      <c r="C21" s="177">
        <f>SUM(C22:C29)</f>
        <v>1</v>
      </c>
      <c r="D21" s="177">
        <f>SUM(D22:D29)</f>
        <v>62</v>
      </c>
      <c r="E21" s="177">
        <f>SUM(E22:E29)</f>
        <v>1</v>
      </c>
      <c r="F21" s="49" t="s">
        <v>48</v>
      </c>
    </row>
    <row r="22" spans="1:6" s="525" customFormat="1" ht="17.100000000000001" customHeight="1">
      <c r="A22" s="43" t="s">
        <v>49</v>
      </c>
      <c r="B22" s="44">
        <v>24</v>
      </c>
      <c r="C22" s="44">
        <v>0</v>
      </c>
      <c r="D22" s="44">
        <v>8</v>
      </c>
      <c r="E22" s="44">
        <v>0</v>
      </c>
      <c r="F22" s="50" t="s">
        <v>50</v>
      </c>
    </row>
    <row r="23" spans="1:6" s="525" customFormat="1" ht="17.100000000000001" customHeight="1">
      <c r="A23" s="43" t="s">
        <v>51</v>
      </c>
      <c r="B23" s="44">
        <v>18</v>
      </c>
      <c r="C23" s="44">
        <v>0</v>
      </c>
      <c r="D23" s="44">
        <v>13</v>
      </c>
      <c r="E23" s="44">
        <v>0</v>
      </c>
      <c r="F23" s="50" t="s">
        <v>52</v>
      </c>
    </row>
    <row r="24" spans="1:6" s="525" customFormat="1" ht="17.100000000000001" customHeight="1">
      <c r="A24" s="43" t="s">
        <v>53</v>
      </c>
      <c r="B24" s="44">
        <v>13</v>
      </c>
      <c r="C24" s="44">
        <v>0</v>
      </c>
      <c r="D24" s="44">
        <v>9</v>
      </c>
      <c r="E24" s="44">
        <v>0</v>
      </c>
      <c r="F24" s="50" t="s">
        <v>54</v>
      </c>
    </row>
    <row r="25" spans="1:6" s="525" customFormat="1" ht="17.100000000000001" customHeight="1">
      <c r="A25" s="43" t="s">
        <v>55</v>
      </c>
      <c r="B25" s="44">
        <v>15</v>
      </c>
      <c r="C25" s="44">
        <v>0</v>
      </c>
      <c r="D25" s="44">
        <v>8</v>
      </c>
      <c r="E25" s="44">
        <v>0</v>
      </c>
      <c r="F25" s="45" t="s">
        <v>56</v>
      </c>
    </row>
    <row r="26" spans="1:6" s="525" customFormat="1" ht="17.100000000000001" customHeight="1">
      <c r="A26" s="43" t="s">
        <v>57</v>
      </c>
      <c r="B26" s="44">
        <v>16</v>
      </c>
      <c r="C26" s="44">
        <v>0</v>
      </c>
      <c r="D26" s="44">
        <v>7</v>
      </c>
      <c r="E26" s="44">
        <v>0</v>
      </c>
      <c r="F26" s="50" t="s">
        <v>58</v>
      </c>
    </row>
    <row r="27" spans="1:6" s="525" customFormat="1" ht="17.100000000000001" customHeight="1">
      <c r="A27" s="43" t="s">
        <v>59</v>
      </c>
      <c r="B27" s="44">
        <v>40</v>
      </c>
      <c r="C27" s="44">
        <v>0</v>
      </c>
      <c r="D27" s="44">
        <v>8</v>
      </c>
      <c r="E27" s="44">
        <v>0</v>
      </c>
      <c r="F27" s="50" t="s">
        <v>60</v>
      </c>
    </row>
    <row r="28" spans="1:6" s="524" customFormat="1" ht="17.100000000000001" customHeight="1">
      <c r="A28" s="43" t="s">
        <v>61</v>
      </c>
      <c r="B28" s="44">
        <v>37</v>
      </c>
      <c r="C28" s="44">
        <v>1</v>
      </c>
      <c r="D28" s="44">
        <v>1</v>
      </c>
      <c r="E28" s="44">
        <v>1</v>
      </c>
      <c r="F28" s="50" t="s">
        <v>62</v>
      </c>
    </row>
    <row r="29" spans="1:6" s="525" customFormat="1" ht="17.100000000000001" customHeight="1">
      <c r="A29" s="43" t="s">
        <v>63</v>
      </c>
      <c r="B29" s="44">
        <v>21</v>
      </c>
      <c r="C29" s="44">
        <v>0</v>
      </c>
      <c r="D29" s="44">
        <v>8</v>
      </c>
      <c r="E29" s="44">
        <v>0</v>
      </c>
      <c r="F29" s="50" t="s">
        <v>64</v>
      </c>
    </row>
    <row r="30" spans="1:6" s="525" customFormat="1" ht="17.100000000000001" customHeight="1">
      <c r="A30" s="41" t="s">
        <v>65</v>
      </c>
      <c r="B30" s="177">
        <f>SUM(B31:B39)</f>
        <v>279</v>
      </c>
      <c r="C30" s="1436">
        <f>SUM(C31:C39)</f>
        <v>0</v>
      </c>
      <c r="D30" s="177">
        <f>SUM(D31:D39)</f>
        <v>120</v>
      </c>
      <c r="E30" s="1436">
        <f>SUM(E31:E39)</f>
        <v>0</v>
      </c>
      <c r="F30" s="42" t="s">
        <v>66</v>
      </c>
    </row>
    <row r="31" spans="1:6" s="525" customFormat="1" ht="17.100000000000001" customHeight="1">
      <c r="A31" s="51" t="s">
        <v>67</v>
      </c>
      <c r="B31" s="44">
        <v>53</v>
      </c>
      <c r="C31" s="44">
        <v>0</v>
      </c>
      <c r="D31" s="44">
        <v>12</v>
      </c>
      <c r="E31" s="44">
        <v>0</v>
      </c>
      <c r="F31" s="45" t="s">
        <v>68</v>
      </c>
    </row>
    <row r="32" spans="1:6" s="525" customFormat="1" ht="17.100000000000001" customHeight="1">
      <c r="A32" s="52" t="s">
        <v>69</v>
      </c>
      <c r="B32" s="44">
        <v>16</v>
      </c>
      <c r="C32" s="44">
        <v>0</v>
      </c>
      <c r="D32" s="44">
        <v>7</v>
      </c>
      <c r="E32" s="44">
        <v>0</v>
      </c>
      <c r="F32" s="45" t="s">
        <v>70</v>
      </c>
    </row>
    <row r="33" spans="1:6" s="525" customFormat="1" ht="17.100000000000001" customHeight="1">
      <c r="A33" s="51" t="s">
        <v>71</v>
      </c>
      <c r="B33" s="44">
        <v>19</v>
      </c>
      <c r="C33" s="44">
        <v>0</v>
      </c>
      <c r="D33" s="44">
        <v>11</v>
      </c>
      <c r="E33" s="44">
        <v>0</v>
      </c>
      <c r="F33" s="45" t="s">
        <v>72</v>
      </c>
    </row>
    <row r="34" spans="1:6" s="525" customFormat="1" ht="17.100000000000001" customHeight="1">
      <c r="A34" s="43" t="s">
        <v>73</v>
      </c>
      <c r="B34" s="44">
        <v>62</v>
      </c>
      <c r="C34" s="44">
        <v>0</v>
      </c>
      <c r="D34" s="44">
        <v>3</v>
      </c>
      <c r="E34" s="44">
        <v>0</v>
      </c>
      <c r="F34" s="45" t="s">
        <v>74</v>
      </c>
    </row>
    <row r="35" spans="1:6" s="524" customFormat="1" ht="17.100000000000001" customHeight="1">
      <c r="A35" s="52" t="s">
        <v>75</v>
      </c>
      <c r="B35" s="44">
        <v>13</v>
      </c>
      <c r="C35" s="44">
        <v>0</v>
      </c>
      <c r="D35" s="44">
        <v>8</v>
      </c>
      <c r="E35" s="44">
        <v>0</v>
      </c>
      <c r="F35" s="45" t="s">
        <v>1409</v>
      </c>
    </row>
    <row r="36" spans="1:6" s="525" customFormat="1" ht="17.100000000000001" customHeight="1">
      <c r="A36" s="43" t="s">
        <v>76</v>
      </c>
      <c r="B36" s="44">
        <v>27</v>
      </c>
      <c r="C36" s="44">
        <v>0</v>
      </c>
      <c r="D36" s="44">
        <v>14</v>
      </c>
      <c r="E36" s="44">
        <v>0</v>
      </c>
      <c r="F36" s="45" t="s">
        <v>77</v>
      </c>
    </row>
    <row r="37" spans="1:6" s="524" customFormat="1" ht="17.100000000000001" customHeight="1">
      <c r="A37" s="43" t="s">
        <v>78</v>
      </c>
      <c r="B37" s="44">
        <v>47</v>
      </c>
      <c r="C37" s="44">
        <v>0</v>
      </c>
      <c r="D37" s="44">
        <v>37</v>
      </c>
      <c r="E37" s="44">
        <v>0</v>
      </c>
      <c r="F37" s="45" t="s">
        <v>79</v>
      </c>
    </row>
    <row r="38" spans="1:6" s="525" customFormat="1" ht="17.100000000000001" customHeight="1">
      <c r="A38" s="43" t="s">
        <v>80</v>
      </c>
      <c r="B38" s="44">
        <v>27</v>
      </c>
      <c r="C38" s="44">
        <v>0</v>
      </c>
      <c r="D38" s="44">
        <v>13</v>
      </c>
      <c r="E38" s="44">
        <v>0</v>
      </c>
      <c r="F38" s="45" t="s">
        <v>81</v>
      </c>
    </row>
    <row r="39" spans="1:6" s="525" customFormat="1" ht="17.100000000000001" customHeight="1">
      <c r="A39" s="43" t="s">
        <v>82</v>
      </c>
      <c r="B39" s="44">
        <v>15</v>
      </c>
      <c r="C39" s="44">
        <v>0</v>
      </c>
      <c r="D39" s="44">
        <v>15</v>
      </c>
      <c r="E39" s="44">
        <v>0</v>
      </c>
      <c r="F39" s="45" t="s">
        <v>83</v>
      </c>
    </row>
    <row r="40" spans="1:6" s="525" customFormat="1" ht="17.100000000000001" customHeight="1">
      <c r="A40" s="53" t="s">
        <v>84</v>
      </c>
      <c r="B40" s="177">
        <f>SUM(B41:B47)</f>
        <v>296</v>
      </c>
      <c r="C40" s="177">
        <f>SUM(C41:C47)</f>
        <v>2</v>
      </c>
      <c r="D40" s="177">
        <f>SUM(D41:D47)</f>
        <v>109</v>
      </c>
      <c r="E40" s="177">
        <f>SUM(E41:E47)</f>
        <v>2</v>
      </c>
      <c r="F40" s="42" t="s">
        <v>85</v>
      </c>
    </row>
    <row r="41" spans="1:6" s="525" customFormat="1" ht="17.100000000000001" customHeight="1">
      <c r="A41" s="51" t="s">
        <v>86</v>
      </c>
      <c r="B41" s="44">
        <v>64</v>
      </c>
      <c r="C41" s="44">
        <v>0</v>
      </c>
      <c r="D41" s="44">
        <v>35</v>
      </c>
      <c r="E41" s="44">
        <v>0</v>
      </c>
      <c r="F41" s="50" t="s">
        <v>87</v>
      </c>
    </row>
    <row r="42" spans="1:6" s="525" customFormat="1" ht="17.100000000000001" customHeight="1">
      <c r="A42" s="51" t="s">
        <v>88</v>
      </c>
      <c r="B42" s="44">
        <v>28</v>
      </c>
      <c r="C42" s="44">
        <v>2</v>
      </c>
      <c r="D42" s="44">
        <v>13</v>
      </c>
      <c r="E42" s="44">
        <v>2</v>
      </c>
      <c r="F42" s="45" t="s">
        <v>89</v>
      </c>
    </row>
    <row r="43" spans="1:6" s="525" customFormat="1" ht="17.100000000000001" customHeight="1">
      <c r="A43" s="51" t="s">
        <v>90</v>
      </c>
      <c r="B43" s="44">
        <v>27</v>
      </c>
      <c r="C43" s="44">
        <v>0</v>
      </c>
      <c r="D43" s="44">
        <v>0</v>
      </c>
      <c r="E43" s="44">
        <v>0</v>
      </c>
      <c r="F43" s="45" t="s">
        <v>91</v>
      </c>
    </row>
    <row r="44" spans="1:6" s="525" customFormat="1" ht="17.100000000000001" customHeight="1">
      <c r="A44" s="51" t="s">
        <v>92</v>
      </c>
      <c r="B44" s="44">
        <v>62</v>
      </c>
      <c r="C44" s="44">
        <v>0</v>
      </c>
      <c r="D44" s="44">
        <v>6</v>
      </c>
      <c r="E44" s="44">
        <v>0</v>
      </c>
      <c r="F44" s="45" t="s">
        <v>93</v>
      </c>
    </row>
    <row r="45" spans="1:6" s="525" customFormat="1" ht="17.100000000000001" customHeight="1">
      <c r="A45" s="51" t="s">
        <v>94</v>
      </c>
      <c r="B45" s="44">
        <v>40</v>
      </c>
      <c r="C45" s="44">
        <v>0</v>
      </c>
      <c r="D45" s="44">
        <v>28</v>
      </c>
      <c r="E45" s="44">
        <v>0</v>
      </c>
      <c r="F45" s="50" t="s">
        <v>95</v>
      </c>
    </row>
    <row r="46" spans="1:6" s="525" customFormat="1" ht="17.100000000000001" customHeight="1">
      <c r="A46" s="51" t="s">
        <v>96</v>
      </c>
      <c r="B46" s="44">
        <v>21</v>
      </c>
      <c r="C46" s="44">
        <v>0</v>
      </c>
      <c r="D46" s="44">
        <v>12</v>
      </c>
      <c r="E46" s="44">
        <v>0</v>
      </c>
      <c r="F46" s="50" t="s">
        <v>97</v>
      </c>
    </row>
    <row r="47" spans="1:6" s="524" customFormat="1" ht="17.100000000000001" customHeight="1">
      <c r="A47" s="51" t="s">
        <v>98</v>
      </c>
      <c r="B47" s="44">
        <v>54</v>
      </c>
      <c r="C47" s="44">
        <v>0</v>
      </c>
      <c r="D47" s="44">
        <v>15</v>
      </c>
      <c r="E47" s="44">
        <v>0</v>
      </c>
      <c r="F47" s="45" t="s">
        <v>99</v>
      </c>
    </row>
    <row r="48" spans="1:6" s="525" customFormat="1" ht="17.100000000000001" customHeight="1">
      <c r="A48" s="54" t="s">
        <v>100</v>
      </c>
      <c r="B48" s="177">
        <f>SUM(B49:B53)</f>
        <v>165</v>
      </c>
      <c r="C48" s="177">
        <f>SUM(C49:C53)</f>
        <v>3</v>
      </c>
      <c r="D48" s="177">
        <f>SUM(D49:D53)</f>
        <v>104</v>
      </c>
      <c r="E48" s="177">
        <f>SUM(E49:E53)</f>
        <v>3</v>
      </c>
      <c r="F48" s="42" t="s">
        <v>101</v>
      </c>
    </row>
    <row r="49" spans="1:6" s="525" customFormat="1" ht="17.100000000000001" customHeight="1">
      <c r="A49" s="55" t="s">
        <v>102</v>
      </c>
      <c r="B49" s="44">
        <v>47</v>
      </c>
      <c r="C49" s="44">
        <v>2</v>
      </c>
      <c r="D49" s="44">
        <v>37</v>
      </c>
      <c r="E49" s="44">
        <v>2</v>
      </c>
      <c r="F49" s="45" t="s">
        <v>103</v>
      </c>
    </row>
    <row r="50" spans="1:6" s="268" customFormat="1" ht="17.100000000000001" customHeight="1">
      <c r="A50" s="51" t="s">
        <v>104</v>
      </c>
      <c r="B50" s="44">
        <v>33</v>
      </c>
      <c r="C50" s="44">
        <v>0</v>
      </c>
      <c r="D50" s="44">
        <v>20</v>
      </c>
      <c r="E50" s="44">
        <v>0</v>
      </c>
      <c r="F50" s="45" t="s">
        <v>105</v>
      </c>
    </row>
    <row r="51" spans="1:6" s="525" customFormat="1" ht="17.100000000000001" customHeight="1">
      <c r="A51" s="51" t="s">
        <v>106</v>
      </c>
      <c r="B51" s="44">
        <v>25</v>
      </c>
      <c r="C51" s="44">
        <v>1</v>
      </c>
      <c r="D51" s="44">
        <v>14</v>
      </c>
      <c r="E51" s="44">
        <v>1</v>
      </c>
      <c r="F51" s="45" t="s">
        <v>107</v>
      </c>
    </row>
    <row r="52" spans="1:6" s="525" customFormat="1" ht="17.100000000000001" customHeight="1">
      <c r="A52" s="51" t="s">
        <v>108</v>
      </c>
      <c r="B52" s="44">
        <v>21</v>
      </c>
      <c r="C52" s="44">
        <v>0</v>
      </c>
      <c r="D52" s="44">
        <v>12</v>
      </c>
      <c r="E52" s="44">
        <v>0</v>
      </c>
      <c r="F52" s="45" t="s">
        <v>109</v>
      </c>
    </row>
    <row r="53" spans="1:6" s="525" customFormat="1" ht="17.100000000000001" customHeight="1">
      <c r="A53" s="51" t="s">
        <v>110</v>
      </c>
      <c r="B53" s="44">
        <v>39</v>
      </c>
      <c r="C53" s="44">
        <v>0</v>
      </c>
      <c r="D53" s="44">
        <v>21</v>
      </c>
      <c r="E53" s="44">
        <v>0</v>
      </c>
      <c r="F53" s="50" t="s">
        <v>111</v>
      </c>
    </row>
    <row r="54" spans="1:6" s="525" customFormat="1" ht="15" customHeight="1">
      <c r="A54" s="239"/>
      <c r="B54" s="240"/>
      <c r="C54" s="240"/>
      <c r="D54" s="240"/>
      <c r="E54" s="240"/>
      <c r="F54" s="527"/>
    </row>
    <row r="55" spans="1:6" s="525" customFormat="1" ht="18.75" customHeight="1">
      <c r="A55" s="491" t="s">
        <v>371</v>
      </c>
      <c r="B55" s="528"/>
      <c r="C55" s="528"/>
      <c r="D55" s="528"/>
      <c r="E55" s="2535" t="s">
        <v>1436</v>
      </c>
      <c r="F55" s="2535"/>
    </row>
    <row r="56" spans="1:6" s="525" customFormat="1" ht="12.75" customHeight="1">
      <c r="A56" s="528"/>
      <c r="B56" s="528"/>
      <c r="C56" s="528"/>
      <c r="D56" s="528"/>
      <c r="E56" s="528"/>
      <c r="F56" s="529"/>
    </row>
    <row r="57" spans="1:6" s="524" customFormat="1" ht="18" customHeight="1">
      <c r="A57" s="530" t="s">
        <v>2425</v>
      </c>
      <c r="B57" s="528"/>
      <c r="C57" s="528"/>
      <c r="D57" s="528"/>
      <c r="E57" s="2538" t="s">
        <v>2424</v>
      </c>
      <c r="F57" s="2538"/>
    </row>
    <row r="58" spans="1:6" s="525" customFormat="1" ht="17.25" customHeight="1">
      <c r="A58" s="531" t="s">
        <v>256</v>
      </c>
      <c r="B58" s="528"/>
      <c r="C58" s="528"/>
      <c r="D58" s="528"/>
      <c r="E58" s="2539" t="s">
        <v>395</v>
      </c>
      <c r="F58" s="2539"/>
    </row>
    <row r="59" spans="1:6" s="525" customFormat="1" ht="12.75" customHeight="1">
      <c r="A59" s="531"/>
      <c r="B59" s="528"/>
      <c r="C59" s="528"/>
      <c r="D59" s="528"/>
      <c r="E59" s="528"/>
      <c r="F59" s="532"/>
    </row>
    <row r="60" spans="1:6" s="525" customFormat="1" ht="12.75" customHeight="1">
      <c r="A60" s="531"/>
      <c r="B60" s="528"/>
      <c r="C60" s="528"/>
      <c r="D60" s="528"/>
      <c r="E60" s="528"/>
      <c r="F60" s="2304"/>
    </row>
    <row r="61" spans="1:6" s="525" customFormat="1" ht="15" customHeight="1">
      <c r="A61" s="1681" t="s">
        <v>2236</v>
      </c>
      <c r="B61" s="2540" t="s">
        <v>389</v>
      </c>
      <c r="C61" s="2540"/>
      <c r="D61" s="2540" t="s">
        <v>390</v>
      </c>
      <c r="E61" s="2540"/>
      <c r="F61" s="1593" t="s">
        <v>2235</v>
      </c>
    </row>
    <row r="62" spans="1:6" s="525" customFormat="1" ht="15" customHeight="1">
      <c r="A62" s="203"/>
      <c r="B62" s="2541" t="s">
        <v>331</v>
      </c>
      <c r="C62" s="2542"/>
      <c r="D62" s="2541" t="s">
        <v>391</v>
      </c>
      <c r="E62" s="2541"/>
      <c r="F62" s="203"/>
    </row>
    <row r="63" spans="1:6" s="525" customFormat="1" ht="15" customHeight="1">
      <c r="A63" s="112"/>
      <c r="B63" s="521" t="s">
        <v>1582</v>
      </c>
      <c r="C63" s="533" t="s">
        <v>392</v>
      </c>
      <c r="D63" s="521" t="s">
        <v>1582</v>
      </c>
      <c r="E63" s="533" t="s">
        <v>392</v>
      </c>
      <c r="F63" s="534"/>
    </row>
    <row r="64" spans="1:6" s="525" customFormat="1" ht="15" customHeight="1">
      <c r="A64" s="204"/>
      <c r="B64" s="523" t="s">
        <v>393</v>
      </c>
      <c r="C64" s="535" t="s">
        <v>394</v>
      </c>
      <c r="D64" s="523" t="s">
        <v>393</v>
      </c>
      <c r="E64" s="535" t="s">
        <v>394</v>
      </c>
      <c r="F64" s="205"/>
    </row>
    <row r="65" spans="1:6" s="525" customFormat="1" ht="15" customHeight="1">
      <c r="A65" s="536"/>
      <c r="B65" s="535"/>
      <c r="C65" s="537"/>
      <c r="E65" s="537"/>
      <c r="F65" s="538"/>
    </row>
    <row r="66" spans="1:6" s="525" customFormat="1" ht="15" customHeight="1">
      <c r="A66" s="72" t="s">
        <v>114</v>
      </c>
      <c r="B66" s="209">
        <f>SUM(B67:B75)</f>
        <v>405</v>
      </c>
      <c r="C66" s="209">
        <f>SUM(C67:C75)</f>
        <v>1</v>
      </c>
      <c r="D66" s="209">
        <f>SUM(D67:D75)</f>
        <v>132</v>
      </c>
      <c r="E66" s="209">
        <f>SUM(E67:E75)</f>
        <v>1</v>
      </c>
      <c r="F66" s="78" t="s">
        <v>115</v>
      </c>
    </row>
    <row r="67" spans="1:6" s="524" customFormat="1" ht="15" customHeight="1">
      <c r="A67" s="210" t="s">
        <v>116</v>
      </c>
      <c r="B67" s="44">
        <v>16</v>
      </c>
      <c r="C67" s="44">
        <v>0</v>
      </c>
      <c r="D67" s="44">
        <v>7</v>
      </c>
      <c r="E67" s="44">
        <v>0</v>
      </c>
      <c r="F67" s="211" t="s">
        <v>117</v>
      </c>
    </row>
    <row r="68" spans="1:6" s="525" customFormat="1" ht="15" customHeight="1">
      <c r="A68" s="210" t="s">
        <v>118</v>
      </c>
      <c r="B68" s="44">
        <v>25</v>
      </c>
      <c r="C68" s="44">
        <v>0</v>
      </c>
      <c r="D68" s="44">
        <v>9</v>
      </c>
      <c r="E68" s="44">
        <v>0</v>
      </c>
      <c r="F68" s="211" t="s">
        <v>119</v>
      </c>
    </row>
    <row r="69" spans="1:6" s="525" customFormat="1" ht="15" customHeight="1">
      <c r="A69" s="210" t="s">
        <v>211</v>
      </c>
      <c r="B69" s="213">
        <v>160</v>
      </c>
      <c r="C69" s="213">
        <v>0</v>
      </c>
      <c r="D69" s="213">
        <v>0</v>
      </c>
      <c r="E69" s="213">
        <v>0</v>
      </c>
      <c r="F69" s="211" t="s">
        <v>121</v>
      </c>
    </row>
    <row r="70" spans="1:6" s="525" customFormat="1" ht="15" customHeight="1">
      <c r="A70" s="210" t="s">
        <v>122</v>
      </c>
      <c r="B70" s="44">
        <v>42</v>
      </c>
      <c r="C70" s="44">
        <v>0</v>
      </c>
      <c r="D70" s="44">
        <v>26</v>
      </c>
      <c r="E70" s="44">
        <v>0</v>
      </c>
      <c r="F70" s="211" t="s">
        <v>123</v>
      </c>
    </row>
    <row r="71" spans="1:6" s="525" customFormat="1" ht="15" customHeight="1">
      <c r="A71" s="210" t="s">
        <v>124</v>
      </c>
      <c r="B71" s="44">
        <v>31</v>
      </c>
      <c r="C71" s="44">
        <v>0</v>
      </c>
      <c r="D71" s="44">
        <v>19</v>
      </c>
      <c r="E71" s="44">
        <v>0</v>
      </c>
      <c r="F71" s="211" t="s">
        <v>125</v>
      </c>
    </row>
    <row r="72" spans="1:6" s="525" customFormat="1" ht="15" customHeight="1">
      <c r="A72" s="210" t="s">
        <v>126</v>
      </c>
      <c r="B72" s="44">
        <v>34</v>
      </c>
      <c r="C72" s="44">
        <v>0</v>
      </c>
      <c r="D72" s="44">
        <v>19</v>
      </c>
      <c r="E72" s="44">
        <v>0</v>
      </c>
      <c r="F72" s="211" t="s">
        <v>127</v>
      </c>
    </row>
    <row r="73" spans="1:6" s="524" customFormat="1" ht="15" customHeight="1">
      <c r="A73" s="210" t="s">
        <v>128</v>
      </c>
      <c r="B73" s="44">
        <v>34</v>
      </c>
      <c r="C73" s="44">
        <v>0</v>
      </c>
      <c r="D73" s="44">
        <v>9</v>
      </c>
      <c r="E73" s="44">
        <v>0</v>
      </c>
      <c r="F73" s="211" t="s">
        <v>129</v>
      </c>
    </row>
    <row r="74" spans="1:6" s="525" customFormat="1" ht="15" customHeight="1">
      <c r="A74" s="210" t="s">
        <v>130</v>
      </c>
      <c r="B74" s="44">
        <v>40</v>
      </c>
      <c r="C74" s="44">
        <v>1</v>
      </c>
      <c r="D74" s="44">
        <v>27</v>
      </c>
      <c r="E74" s="44">
        <v>1</v>
      </c>
      <c r="F74" s="211" t="s">
        <v>131</v>
      </c>
    </row>
    <row r="75" spans="1:6" s="525" customFormat="1" ht="15" customHeight="1">
      <c r="A75" s="210" t="s">
        <v>132</v>
      </c>
      <c r="B75" s="44">
        <v>23</v>
      </c>
      <c r="C75" s="44">
        <v>0</v>
      </c>
      <c r="D75" s="44">
        <v>16</v>
      </c>
      <c r="E75" s="44">
        <v>0</v>
      </c>
      <c r="F75" s="211" t="s">
        <v>133</v>
      </c>
    </row>
    <row r="76" spans="1:6" s="525" customFormat="1" ht="15" customHeight="1">
      <c r="A76" s="75" t="s">
        <v>134</v>
      </c>
      <c r="B76" s="209">
        <f>SUM(B77:B84)</f>
        <v>272</v>
      </c>
      <c r="C76" s="209">
        <f>SUM(C77:C84)</f>
        <v>7</v>
      </c>
      <c r="D76" s="209">
        <f>SUM(D77:D84)</f>
        <v>163</v>
      </c>
      <c r="E76" s="209">
        <f>SUM(E77:E84)</f>
        <v>6</v>
      </c>
      <c r="F76" s="76" t="s">
        <v>135</v>
      </c>
    </row>
    <row r="77" spans="1:6" s="525" customFormat="1" ht="15" customHeight="1">
      <c r="A77" s="210" t="s">
        <v>136</v>
      </c>
      <c r="B77" s="44">
        <v>39</v>
      </c>
      <c r="C77" s="44">
        <v>0</v>
      </c>
      <c r="D77" s="44">
        <v>32</v>
      </c>
      <c r="E77" s="44">
        <v>0</v>
      </c>
      <c r="F77" s="211" t="s">
        <v>137</v>
      </c>
    </row>
    <row r="78" spans="1:6" s="525" customFormat="1" ht="15" customHeight="1">
      <c r="A78" s="210" t="s">
        <v>138</v>
      </c>
      <c r="B78" s="44">
        <v>21</v>
      </c>
      <c r="C78" s="44">
        <v>0</v>
      </c>
      <c r="D78" s="44">
        <v>17</v>
      </c>
      <c r="E78" s="44">
        <v>0</v>
      </c>
      <c r="F78" s="211" t="s">
        <v>139</v>
      </c>
    </row>
    <row r="79" spans="1:6" s="525" customFormat="1" ht="15" customHeight="1">
      <c r="A79" s="210" t="s">
        <v>140</v>
      </c>
      <c r="B79" s="44">
        <v>31</v>
      </c>
      <c r="C79" s="44">
        <v>4</v>
      </c>
      <c r="D79" s="44">
        <v>21</v>
      </c>
      <c r="E79" s="44">
        <v>4</v>
      </c>
      <c r="F79" s="211" t="s">
        <v>141</v>
      </c>
    </row>
    <row r="80" spans="1:6" s="524" customFormat="1" ht="15" customHeight="1">
      <c r="A80" s="210" t="s">
        <v>142</v>
      </c>
      <c r="B80" s="44">
        <v>30</v>
      </c>
      <c r="C80" s="44">
        <v>2</v>
      </c>
      <c r="D80" s="44">
        <v>23</v>
      </c>
      <c r="E80" s="44">
        <v>2</v>
      </c>
      <c r="F80" s="211" t="s">
        <v>143</v>
      </c>
    </row>
    <row r="81" spans="1:6" s="524" customFormat="1" ht="15" customHeight="1">
      <c r="A81" s="210" t="s">
        <v>144</v>
      </c>
      <c r="B81" s="44">
        <v>78</v>
      </c>
      <c r="C81" s="44">
        <v>1</v>
      </c>
      <c r="D81" s="44">
        <v>27</v>
      </c>
      <c r="E81" s="44">
        <v>0</v>
      </c>
      <c r="F81" s="211" t="s">
        <v>145</v>
      </c>
    </row>
    <row r="82" spans="1:6" s="268" customFormat="1" ht="15" customHeight="1">
      <c r="A82" s="210" t="s">
        <v>146</v>
      </c>
      <c r="B82" s="44">
        <v>20</v>
      </c>
      <c r="C82" s="44">
        <v>0</v>
      </c>
      <c r="D82" s="44">
        <v>12</v>
      </c>
      <c r="E82" s="44">
        <v>0</v>
      </c>
      <c r="F82" s="211" t="s">
        <v>147</v>
      </c>
    </row>
    <row r="83" spans="1:6" s="525" customFormat="1" ht="12" customHeight="1">
      <c r="A83" s="210" t="s">
        <v>148</v>
      </c>
      <c r="B83" s="44">
        <v>37</v>
      </c>
      <c r="C83" s="44">
        <v>0</v>
      </c>
      <c r="D83" s="44">
        <v>22</v>
      </c>
      <c r="E83" s="44">
        <v>0</v>
      </c>
      <c r="F83" s="211" t="s">
        <v>1574</v>
      </c>
    </row>
    <row r="84" spans="1:6" s="525" customFormat="1" ht="15">
      <c r="A84" s="210" t="s">
        <v>149</v>
      </c>
      <c r="B84" s="44">
        <v>16</v>
      </c>
      <c r="C84" s="44">
        <v>0</v>
      </c>
      <c r="D84" s="44">
        <v>9</v>
      </c>
      <c r="E84" s="44">
        <v>0</v>
      </c>
      <c r="F84" s="211" t="s">
        <v>150</v>
      </c>
    </row>
    <row r="85" spans="1:6" s="525" customFormat="1" ht="15">
      <c r="A85" s="77" t="s">
        <v>151</v>
      </c>
      <c r="B85" s="209">
        <f>SUM(B86:B90)</f>
        <v>143</v>
      </c>
      <c r="C85" s="1436">
        <f>SUM(C86:C90)</f>
        <v>0</v>
      </c>
      <c r="D85" s="209">
        <f>SUM(D86:D90)</f>
        <v>106</v>
      </c>
      <c r="E85" s="1436">
        <f>SUM(E86:E90)</f>
        <v>0</v>
      </c>
      <c r="F85" s="78" t="s">
        <v>152</v>
      </c>
    </row>
    <row r="86" spans="1:6" ht="15">
      <c r="A86" s="210" t="s">
        <v>153</v>
      </c>
      <c r="B86" s="44">
        <v>38</v>
      </c>
      <c r="C86" s="44">
        <v>0</v>
      </c>
      <c r="D86" s="44">
        <v>23</v>
      </c>
      <c r="E86" s="44">
        <v>0</v>
      </c>
      <c r="F86" s="211" t="s">
        <v>154</v>
      </c>
    </row>
    <row r="87" spans="1:6" ht="15">
      <c r="A87" s="210" t="s">
        <v>155</v>
      </c>
      <c r="B87" s="44">
        <v>21</v>
      </c>
      <c r="C87" s="44">
        <v>0</v>
      </c>
      <c r="D87" s="44">
        <v>16</v>
      </c>
      <c r="E87" s="44">
        <v>0</v>
      </c>
      <c r="F87" s="211" t="s">
        <v>156</v>
      </c>
    </row>
    <row r="88" spans="1:6" ht="15">
      <c r="A88" s="210" t="s">
        <v>157</v>
      </c>
      <c r="B88" s="44">
        <v>26</v>
      </c>
      <c r="C88" s="44">
        <v>0</v>
      </c>
      <c r="D88" s="44">
        <v>20</v>
      </c>
      <c r="E88" s="44">
        <v>0</v>
      </c>
      <c r="F88" s="211" t="s">
        <v>158</v>
      </c>
    </row>
    <row r="89" spans="1:6" ht="15">
      <c r="A89" s="210" t="s">
        <v>159</v>
      </c>
      <c r="B89" s="44">
        <v>34</v>
      </c>
      <c r="C89" s="44">
        <v>0</v>
      </c>
      <c r="D89" s="44">
        <v>28</v>
      </c>
      <c r="E89" s="44">
        <v>0</v>
      </c>
      <c r="F89" s="211" t="s">
        <v>160</v>
      </c>
    </row>
    <row r="90" spans="1:6" ht="15">
      <c r="A90" s="210" t="s">
        <v>161</v>
      </c>
      <c r="B90" s="44">
        <v>24</v>
      </c>
      <c r="C90" s="44">
        <v>0</v>
      </c>
      <c r="D90" s="44">
        <v>19</v>
      </c>
      <c r="E90" s="44">
        <v>0</v>
      </c>
      <c r="F90" s="211" t="s">
        <v>162</v>
      </c>
    </row>
    <row r="91" spans="1:6" ht="14.25">
      <c r="A91" s="75" t="s">
        <v>163</v>
      </c>
      <c r="B91" s="209">
        <f>SUM(B92:B97)</f>
        <v>190</v>
      </c>
      <c r="C91" s="209">
        <f>SUM(C92:C97)</f>
        <v>3</v>
      </c>
      <c r="D91" s="209">
        <f>SUM(D92:D97)</f>
        <v>98</v>
      </c>
      <c r="E91" s="209">
        <f>SUM(E92:E97)</f>
        <v>3</v>
      </c>
      <c r="F91" s="76" t="s">
        <v>164</v>
      </c>
    </row>
    <row r="92" spans="1:6" ht="15">
      <c r="A92" s="210" t="s">
        <v>165</v>
      </c>
      <c r="B92" s="44">
        <v>46</v>
      </c>
      <c r="C92" s="44">
        <v>0</v>
      </c>
      <c r="D92" s="44">
        <v>17</v>
      </c>
      <c r="E92" s="44">
        <v>0</v>
      </c>
      <c r="F92" s="211" t="s">
        <v>166</v>
      </c>
    </row>
    <row r="93" spans="1:6" ht="15">
      <c r="A93" s="210" t="s">
        <v>167</v>
      </c>
      <c r="B93" s="44">
        <v>28</v>
      </c>
      <c r="C93" s="44">
        <v>1</v>
      </c>
      <c r="D93" s="44">
        <v>23</v>
      </c>
      <c r="E93" s="44">
        <v>1</v>
      </c>
      <c r="F93" s="211" t="s">
        <v>1576</v>
      </c>
    </row>
    <row r="94" spans="1:6" ht="15">
      <c r="A94" s="210" t="s">
        <v>169</v>
      </c>
      <c r="B94" s="44">
        <v>38</v>
      </c>
      <c r="C94" s="44">
        <v>0</v>
      </c>
      <c r="D94" s="44">
        <v>5</v>
      </c>
      <c r="E94" s="44">
        <v>0</v>
      </c>
      <c r="F94" s="211" t="s">
        <v>1580</v>
      </c>
    </row>
    <row r="95" spans="1:6" ht="15">
      <c r="A95" s="210" t="s">
        <v>171</v>
      </c>
      <c r="B95" s="44">
        <v>49</v>
      </c>
      <c r="C95" s="44">
        <v>0</v>
      </c>
      <c r="D95" s="44">
        <v>36</v>
      </c>
      <c r="E95" s="44">
        <v>0</v>
      </c>
      <c r="F95" s="211" t="s">
        <v>172</v>
      </c>
    </row>
    <row r="96" spans="1:6" ht="15">
      <c r="A96" s="210" t="s">
        <v>173</v>
      </c>
      <c r="B96" s="44">
        <v>17</v>
      </c>
      <c r="C96" s="44">
        <v>0</v>
      </c>
      <c r="D96" s="44">
        <v>11</v>
      </c>
      <c r="E96" s="44">
        <v>0</v>
      </c>
      <c r="F96" s="211" t="s">
        <v>174</v>
      </c>
    </row>
    <row r="97" spans="1:6" ht="15">
      <c r="A97" s="210" t="s">
        <v>175</v>
      </c>
      <c r="B97" s="44">
        <v>12</v>
      </c>
      <c r="C97" s="44">
        <v>2</v>
      </c>
      <c r="D97" s="44">
        <v>6</v>
      </c>
      <c r="E97" s="44">
        <v>2</v>
      </c>
      <c r="F97" s="211" t="s">
        <v>176</v>
      </c>
    </row>
    <row r="98" spans="1:6" ht="14.25">
      <c r="A98" s="80" t="s">
        <v>177</v>
      </c>
      <c r="B98" s="209">
        <f>SUM(B99:B102)</f>
        <v>54</v>
      </c>
      <c r="C98" s="209">
        <f>SUM(C99:C102)</f>
        <v>3</v>
      </c>
      <c r="D98" s="209">
        <f>SUM(D99:D102)</f>
        <v>23</v>
      </c>
      <c r="E98" s="209">
        <f>SUM(E99:E102)</f>
        <v>2</v>
      </c>
      <c r="F98" s="76" t="s">
        <v>178</v>
      </c>
    </row>
    <row r="99" spans="1:6" ht="15">
      <c r="A99" s="210" t="s">
        <v>179</v>
      </c>
      <c r="B99" s="44">
        <v>5</v>
      </c>
      <c r="C99" s="44">
        <v>1</v>
      </c>
      <c r="D99" s="44">
        <v>1</v>
      </c>
      <c r="E99" s="44">
        <v>1</v>
      </c>
      <c r="F99" s="211" t="s">
        <v>180</v>
      </c>
    </row>
    <row r="100" spans="1:6" ht="15">
      <c r="A100" s="210" t="s">
        <v>181</v>
      </c>
      <c r="B100" s="44">
        <v>21</v>
      </c>
      <c r="C100" s="44">
        <v>1</v>
      </c>
      <c r="D100" s="44">
        <v>8</v>
      </c>
      <c r="E100" s="44">
        <v>0</v>
      </c>
      <c r="F100" s="211" t="s">
        <v>182</v>
      </c>
    </row>
    <row r="101" spans="1:6" ht="15">
      <c r="A101" s="210" t="s">
        <v>183</v>
      </c>
      <c r="B101" s="44">
        <v>18</v>
      </c>
      <c r="C101" s="44">
        <v>1</v>
      </c>
      <c r="D101" s="44">
        <v>14</v>
      </c>
      <c r="E101" s="44">
        <v>1</v>
      </c>
      <c r="F101" s="211" t="s">
        <v>184</v>
      </c>
    </row>
    <row r="102" spans="1:6" ht="15">
      <c r="A102" s="210" t="s">
        <v>185</v>
      </c>
      <c r="B102" s="44">
        <v>10</v>
      </c>
      <c r="C102" s="44">
        <v>0</v>
      </c>
      <c r="D102" s="44">
        <v>0</v>
      </c>
      <c r="E102" s="44">
        <v>0</v>
      </c>
      <c r="F102" s="211" t="s">
        <v>186</v>
      </c>
    </row>
    <row r="103" spans="1:6" ht="14.25">
      <c r="A103" s="72" t="s">
        <v>187</v>
      </c>
      <c r="B103" s="209">
        <f>SUM(B104:B107)</f>
        <v>36</v>
      </c>
      <c r="C103" s="209">
        <f>SUM(C104:C107)</f>
        <v>1</v>
      </c>
      <c r="D103" s="209">
        <f>SUM(D104:D107)</f>
        <v>2</v>
      </c>
      <c r="E103" s="209">
        <f>SUM(E104:E107)</f>
        <v>1</v>
      </c>
      <c r="F103" s="76" t="s">
        <v>188</v>
      </c>
    </row>
    <row r="104" spans="1:6" ht="15">
      <c r="A104" s="210" t="s">
        <v>189</v>
      </c>
      <c r="B104" s="44">
        <v>7</v>
      </c>
      <c r="C104" s="44">
        <v>0</v>
      </c>
      <c r="D104" s="44">
        <v>0</v>
      </c>
      <c r="E104" s="44">
        <v>0</v>
      </c>
      <c r="F104" s="211" t="s">
        <v>190</v>
      </c>
    </row>
    <row r="105" spans="1:6" ht="15">
      <c r="A105" s="210" t="s">
        <v>191</v>
      </c>
      <c r="B105" s="44">
        <v>7</v>
      </c>
      <c r="C105" s="44">
        <v>0</v>
      </c>
      <c r="D105" s="44">
        <v>0</v>
      </c>
      <c r="E105" s="44">
        <v>0</v>
      </c>
      <c r="F105" s="211" t="s">
        <v>192</v>
      </c>
    </row>
    <row r="106" spans="1:6" ht="15">
      <c r="A106" s="210" t="s">
        <v>2053</v>
      </c>
      <c r="B106" s="44">
        <v>20</v>
      </c>
      <c r="C106" s="44">
        <v>0</v>
      </c>
      <c r="D106" s="44">
        <v>1</v>
      </c>
      <c r="E106" s="44">
        <v>0</v>
      </c>
      <c r="F106" s="211" t="s">
        <v>193</v>
      </c>
    </row>
    <row r="107" spans="1:6" ht="15">
      <c r="A107" s="210" t="s">
        <v>194</v>
      </c>
      <c r="B107" s="44">
        <v>2</v>
      </c>
      <c r="C107" s="44">
        <v>1</v>
      </c>
      <c r="D107" s="44">
        <v>1</v>
      </c>
      <c r="E107" s="44">
        <v>1</v>
      </c>
      <c r="F107" s="211" t="s">
        <v>195</v>
      </c>
    </row>
    <row r="108" spans="1:6" ht="14.25">
      <c r="A108" s="80" t="s">
        <v>196</v>
      </c>
      <c r="B108" s="209">
        <f>SUM(B109:B110)</f>
        <v>11</v>
      </c>
      <c r="C108" s="1436">
        <v>0</v>
      </c>
      <c r="D108" s="209">
        <f>SUM(D109:D110)</f>
        <v>1</v>
      </c>
      <c r="E108" s="44">
        <v>0</v>
      </c>
      <c r="F108" s="76" t="s">
        <v>197</v>
      </c>
    </row>
    <row r="109" spans="1:6" ht="15">
      <c r="A109" s="81" t="s">
        <v>198</v>
      </c>
      <c r="B109" s="44">
        <v>1</v>
      </c>
      <c r="C109" s="44">
        <v>0</v>
      </c>
      <c r="D109" s="44">
        <v>1</v>
      </c>
      <c r="E109" s="44">
        <v>0</v>
      </c>
      <c r="F109" s="82" t="s">
        <v>2052</v>
      </c>
    </row>
    <row r="110" spans="1:6" ht="15">
      <c r="A110" s="83" t="s">
        <v>200</v>
      </c>
      <c r="B110" s="44">
        <v>10</v>
      </c>
      <c r="C110" s="44">
        <v>0</v>
      </c>
      <c r="D110" s="44">
        <v>0</v>
      </c>
      <c r="E110" s="44">
        <v>0</v>
      </c>
      <c r="F110" s="82" t="s">
        <v>2050</v>
      </c>
    </row>
    <row r="111" spans="1:6" ht="14.25">
      <c r="A111" s="214" t="s">
        <v>214</v>
      </c>
      <c r="B111" s="215">
        <f>'collège 19'!B48+'collège 19'!B40+'collège 19'!B30+'collège 19'!B21+'collège 19'!B12+'collège 19'!B108+'collège 19'!B103+'collège 19'!B98+'collège 19'!B91+'collège 19'!B85+'collège 19'!B76+'collège 19'!B66</f>
        <v>2274</v>
      </c>
      <c r="C111" s="215">
        <f>'collège 19'!C48+'collège 19'!C40+'collège 19'!C30+'collège 19'!C21+'collège 19'!C12+'collège 19'!C108+'collège 19'!C103+'collège 19'!C98+'collège 19'!C91+'collège 19'!C85+'collège 19'!C76+'collège 19'!C66</f>
        <v>23</v>
      </c>
      <c r="D111" s="215">
        <f>'collège 19'!D48+'collège 19'!D40+'collège 19'!D30+'collège 19'!D21+'collège 19'!D12+'collège 19'!D108+'collège 19'!D103+'collège 19'!D98+'collège 19'!D91+'collège 19'!D85+'collège 19'!D76+'collège 19'!D66</f>
        <v>1025</v>
      </c>
      <c r="E111" s="215">
        <f>'collège 19'!E48+'collège 19'!E40+'collège 19'!E30+'collège 19'!E21+'collège 19'!E12+'collège 19'!E108+'collège 19'!E103+'collège 19'!E98+'collège 19'!E91+'collège 19'!E85+'collège 19'!E76+'collège 19'!E66</f>
        <v>21</v>
      </c>
      <c r="F111" s="216" t="s">
        <v>11</v>
      </c>
    </row>
    <row r="112" spans="1:6" ht="14.25">
      <c r="A112" s="214"/>
      <c r="B112" s="240"/>
      <c r="C112" s="240"/>
      <c r="D112" s="240"/>
      <c r="E112" s="240"/>
      <c r="F112" s="216"/>
    </row>
    <row r="113" spans="1:6" ht="15.75">
      <c r="A113" s="214"/>
      <c r="B113" s="215"/>
      <c r="C113" s="240"/>
      <c r="D113" s="240"/>
      <c r="E113" s="240"/>
      <c r="F113" s="217"/>
    </row>
    <row r="114" spans="1:6" ht="15.75">
      <c r="A114" s="214"/>
      <c r="B114" s="240"/>
      <c r="C114" s="240"/>
      <c r="D114" s="240"/>
      <c r="E114" s="240"/>
      <c r="F114" s="217"/>
    </row>
    <row r="115" spans="1:6" ht="15.75">
      <c r="A115" s="323"/>
      <c r="B115" s="429"/>
      <c r="C115" s="429"/>
      <c r="D115" s="429"/>
      <c r="E115" s="429"/>
      <c r="F115" s="272"/>
    </row>
    <row r="116" spans="1:6" ht="15">
      <c r="A116" s="22" t="s">
        <v>1578</v>
      </c>
      <c r="B116" s="22"/>
      <c r="C116" s="22"/>
      <c r="D116" s="509"/>
      <c r="E116" s="528"/>
      <c r="F116" s="23" t="s">
        <v>1577</v>
      </c>
    </row>
    <row r="118" spans="1:6" ht="14.25">
      <c r="A118" s="2537"/>
      <c r="B118" s="2537"/>
      <c r="C118" s="2537"/>
      <c r="D118" s="2537"/>
      <c r="E118" s="2537"/>
      <c r="F118" s="2537"/>
    </row>
  </sheetData>
  <mergeCells count="14">
    <mergeCell ref="E1:F1"/>
    <mergeCell ref="E3:F3"/>
    <mergeCell ref="B7:C7"/>
    <mergeCell ref="D7:E7"/>
    <mergeCell ref="B8:C8"/>
    <mergeCell ref="D8:E8"/>
    <mergeCell ref="A118:F118"/>
    <mergeCell ref="E55:F55"/>
    <mergeCell ref="E57:F57"/>
    <mergeCell ref="E58:F58"/>
    <mergeCell ref="B61:C61"/>
    <mergeCell ref="D61:E61"/>
    <mergeCell ref="B62:C62"/>
    <mergeCell ref="D62:E62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  <rowBreaks count="1" manualBreakCount="1">
    <brk id="54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>
  <sheetPr syncVertical="1" syncRef="A1">
    <tabColor theme="6" tint="-0.249977111117893"/>
  </sheetPr>
  <dimension ref="A1:F156"/>
  <sheetViews>
    <sheetView showGridLines="0" view="pageLayout" zoomScale="70" zoomScalePageLayoutView="70" workbookViewId="0">
      <selection activeCell="F13" sqref="F13"/>
    </sheetView>
  </sheetViews>
  <sheetFormatPr baseColWidth="10" defaultColWidth="11" defaultRowHeight="12.75"/>
  <cols>
    <col min="1" max="1" width="32.85546875" style="544" customWidth="1"/>
    <col min="2" max="5" width="10.7109375" style="544" customWidth="1"/>
    <col min="6" max="6" width="34.42578125" style="544" customWidth="1"/>
    <col min="7" max="7" width="37.28515625" style="544" customWidth="1"/>
    <col min="8" max="9" width="11" style="544" customWidth="1"/>
    <col min="10" max="19" width="9.85546875" style="544" customWidth="1"/>
    <col min="20" max="23" width="11" style="544" customWidth="1"/>
    <col min="24" max="24" width="14.42578125" style="544" customWidth="1"/>
    <col min="25" max="25" width="4.140625" style="544" customWidth="1"/>
    <col min="26" max="26" width="13.28515625" style="544" customWidth="1"/>
    <col min="27" max="27" width="28.140625" style="544" customWidth="1"/>
    <col min="28" max="28" width="11" style="544" customWidth="1"/>
    <col min="29" max="29" width="14.42578125" style="544" customWidth="1"/>
    <col min="30" max="30" width="4.140625" style="544" customWidth="1"/>
    <col min="31" max="32" width="11" style="544" customWidth="1"/>
    <col min="33" max="33" width="14.42578125" style="544" customWidth="1"/>
    <col min="34" max="34" width="4.140625" style="544" customWidth="1"/>
    <col min="35" max="35" width="14.42578125" style="544" customWidth="1"/>
    <col min="36" max="16384" width="11" style="544"/>
  </cols>
  <sheetData>
    <row r="1" spans="1:6" ht="24.75" customHeight="1">
      <c r="A1" s="491" t="s">
        <v>371</v>
      </c>
      <c r="B1" s="542"/>
      <c r="C1" s="543"/>
      <c r="D1" s="543"/>
      <c r="E1" s="2535" t="s">
        <v>1436</v>
      </c>
      <c r="F1" s="2535"/>
    </row>
    <row r="2" spans="1:6" ht="18.95" customHeight="1">
      <c r="B2" s="543"/>
      <c r="C2" s="543"/>
      <c r="D2" s="543"/>
      <c r="E2" s="543"/>
      <c r="F2" s="545"/>
    </row>
    <row r="3" spans="1:6" ht="18.95" customHeight="1">
      <c r="A3" s="1688" t="s">
        <v>2427</v>
      </c>
      <c r="B3" s="546"/>
      <c r="C3" s="546"/>
      <c r="D3" s="543"/>
      <c r="E3" s="2548" t="s">
        <v>2426</v>
      </c>
      <c r="F3" s="2548"/>
    </row>
    <row r="4" spans="1:6" ht="18.95" customHeight="1">
      <c r="A4" s="563" t="s">
        <v>1965</v>
      </c>
      <c r="B4" s="546"/>
      <c r="C4" s="546"/>
      <c r="D4" s="543"/>
      <c r="F4" s="1687" t="s">
        <v>1966</v>
      </c>
    </row>
    <row r="5" spans="1:6" s="549" customFormat="1" ht="18.95" customHeight="1">
      <c r="A5" s="547"/>
      <c r="B5" s="547"/>
      <c r="C5" s="547"/>
      <c r="D5" s="547"/>
      <c r="E5" s="547"/>
      <c r="F5" s="548"/>
    </row>
    <row r="6" spans="1:6" s="549" customFormat="1" ht="16.5" customHeight="1">
      <c r="A6" s="1681" t="s">
        <v>2236</v>
      </c>
      <c r="B6" s="2540" t="s">
        <v>389</v>
      </c>
      <c r="C6" s="2540"/>
      <c r="D6" s="2540" t="s">
        <v>396</v>
      </c>
      <c r="E6" s="2540"/>
      <c r="F6" s="1593" t="s">
        <v>2235</v>
      </c>
    </row>
    <row r="7" spans="1:6" ht="12.95" customHeight="1">
      <c r="A7" s="203"/>
      <c r="B7" s="550" t="s">
        <v>336</v>
      </c>
      <c r="C7" s="551"/>
      <c r="D7" s="550" t="s">
        <v>397</v>
      </c>
      <c r="E7" s="551"/>
      <c r="F7" s="203"/>
    </row>
    <row r="8" spans="1:6" ht="12.95" customHeight="1">
      <c r="A8" s="112"/>
      <c r="B8" s="552" t="s">
        <v>11</v>
      </c>
      <c r="C8" s="553" t="s">
        <v>25</v>
      </c>
      <c r="D8" s="552" t="s">
        <v>11</v>
      </c>
      <c r="E8" s="553" t="s">
        <v>25</v>
      </c>
      <c r="F8" s="534"/>
    </row>
    <row r="9" spans="1:6" s="549" customFormat="1" ht="12.95" customHeight="1">
      <c r="A9" s="204"/>
      <c r="B9" s="554" t="s">
        <v>10</v>
      </c>
      <c r="C9" s="552" t="s">
        <v>6</v>
      </c>
      <c r="D9" s="554" t="s">
        <v>10</v>
      </c>
      <c r="E9" s="552" t="s">
        <v>6</v>
      </c>
      <c r="F9" s="205"/>
    </row>
    <row r="10" spans="1:6" s="549" customFormat="1" ht="9.6" customHeight="1">
      <c r="A10" s="536"/>
      <c r="B10" s="552"/>
      <c r="C10" s="552"/>
      <c r="D10" s="553"/>
      <c r="E10" s="554"/>
      <c r="F10" s="538"/>
    </row>
    <row r="11" spans="1:6" s="549" customFormat="1" ht="17.100000000000001" customHeight="1">
      <c r="A11" s="346" t="s">
        <v>29</v>
      </c>
      <c r="B11" s="177">
        <f>SUM(B12:B19)</f>
        <v>6602</v>
      </c>
      <c r="C11" s="177">
        <f>SUM(C12:C19)</f>
        <v>3230</v>
      </c>
      <c r="D11" s="177">
        <f>SUM(D12:D19)</f>
        <v>2012</v>
      </c>
      <c r="E11" s="177">
        <f>SUM(E12:E19)</f>
        <v>869</v>
      </c>
      <c r="F11" s="347" t="s">
        <v>30</v>
      </c>
    </row>
    <row r="12" spans="1:6" s="549" customFormat="1" ht="17.100000000000001" customHeight="1">
      <c r="A12" s="83" t="s">
        <v>31</v>
      </c>
      <c r="B12" s="44">
        <v>664</v>
      </c>
      <c r="C12" s="44">
        <v>272</v>
      </c>
      <c r="D12" s="44">
        <v>360</v>
      </c>
      <c r="E12" s="44">
        <v>122</v>
      </c>
      <c r="F12" s="350" t="s">
        <v>32</v>
      </c>
    </row>
    <row r="13" spans="1:6" s="549" customFormat="1" ht="17.100000000000001" customHeight="1">
      <c r="A13" s="83" t="s">
        <v>33</v>
      </c>
      <c r="B13" s="44">
        <v>458</v>
      </c>
      <c r="C13" s="44">
        <v>241</v>
      </c>
      <c r="D13" s="44">
        <v>302</v>
      </c>
      <c r="E13" s="44">
        <v>153</v>
      </c>
      <c r="F13" s="350" t="s">
        <v>34</v>
      </c>
    </row>
    <row r="14" spans="1:6" s="549" customFormat="1" ht="17.100000000000001" customHeight="1">
      <c r="A14" s="351" t="s">
        <v>35</v>
      </c>
      <c r="B14" s="44">
        <v>202</v>
      </c>
      <c r="C14" s="44">
        <v>93</v>
      </c>
      <c r="D14" s="44">
        <v>202</v>
      </c>
      <c r="E14" s="44">
        <v>93</v>
      </c>
      <c r="F14" s="350" t="s">
        <v>36</v>
      </c>
    </row>
    <row r="15" spans="1:6" s="549" customFormat="1" ht="17.100000000000001" customHeight="1">
      <c r="A15" s="352" t="s">
        <v>37</v>
      </c>
      <c r="B15" s="44">
        <v>841</v>
      </c>
      <c r="C15" s="44">
        <v>396</v>
      </c>
      <c r="D15" s="44">
        <v>303</v>
      </c>
      <c r="E15" s="44">
        <v>141</v>
      </c>
      <c r="F15" s="350" t="s">
        <v>38</v>
      </c>
    </row>
    <row r="16" spans="1:6" s="549" customFormat="1" ht="17.100000000000001" customHeight="1">
      <c r="A16" s="352" t="s">
        <v>39</v>
      </c>
      <c r="B16" s="44">
        <v>454</v>
      </c>
      <c r="C16" s="44">
        <v>198</v>
      </c>
      <c r="D16" s="44">
        <v>307</v>
      </c>
      <c r="E16" s="44">
        <v>133</v>
      </c>
      <c r="F16" s="350" t="s">
        <v>40</v>
      </c>
    </row>
    <row r="17" spans="1:6" s="549" customFormat="1" ht="17.100000000000001" customHeight="1">
      <c r="A17" s="352" t="s">
        <v>41</v>
      </c>
      <c r="B17" s="44">
        <v>2159</v>
      </c>
      <c r="C17" s="44">
        <v>1115</v>
      </c>
      <c r="D17" s="44">
        <v>176</v>
      </c>
      <c r="E17" s="44">
        <v>81</v>
      </c>
      <c r="F17" s="350" t="s">
        <v>42</v>
      </c>
    </row>
    <row r="18" spans="1:6" s="549" customFormat="1" ht="17.100000000000001" customHeight="1">
      <c r="A18" s="352" t="s">
        <v>43</v>
      </c>
      <c r="B18" s="44">
        <v>1237</v>
      </c>
      <c r="C18" s="44">
        <v>644</v>
      </c>
      <c r="D18" s="44">
        <v>321</v>
      </c>
      <c r="E18" s="44">
        <v>127</v>
      </c>
      <c r="F18" s="350" t="s">
        <v>44</v>
      </c>
    </row>
    <row r="19" spans="1:6" s="549" customFormat="1" ht="17.100000000000001" customHeight="1">
      <c r="A19" s="352" t="s">
        <v>45</v>
      </c>
      <c r="B19" s="44">
        <v>587</v>
      </c>
      <c r="C19" s="44">
        <v>271</v>
      </c>
      <c r="D19" s="44">
        <v>41</v>
      </c>
      <c r="E19" s="44">
        <v>19</v>
      </c>
      <c r="F19" s="350" t="s">
        <v>46</v>
      </c>
    </row>
    <row r="20" spans="1:6" s="549" customFormat="1" ht="17.100000000000001" customHeight="1">
      <c r="A20" s="80" t="s">
        <v>47</v>
      </c>
      <c r="B20" s="177">
        <f>SUM(B21:B28)</f>
        <v>4522</v>
      </c>
      <c r="C20" s="177">
        <f>SUM(C21:C28)</f>
        <v>2227</v>
      </c>
      <c r="D20" s="177">
        <f>SUM(D21:D28)</f>
        <v>1158</v>
      </c>
      <c r="E20" s="177">
        <f>SUM(E21:E28)</f>
        <v>459</v>
      </c>
      <c r="F20" s="353" t="s">
        <v>48</v>
      </c>
    </row>
    <row r="21" spans="1:6" s="549" customFormat="1" ht="17.100000000000001" customHeight="1">
      <c r="A21" s="354" t="s">
        <v>49</v>
      </c>
      <c r="B21" s="44">
        <v>564</v>
      </c>
      <c r="C21" s="44">
        <v>236</v>
      </c>
      <c r="D21" s="44">
        <v>147</v>
      </c>
      <c r="E21" s="44">
        <v>47</v>
      </c>
      <c r="F21" s="355" t="s">
        <v>50</v>
      </c>
    </row>
    <row r="22" spans="1:6" s="549" customFormat="1" ht="17.100000000000001" customHeight="1">
      <c r="A22" s="83" t="s">
        <v>51</v>
      </c>
      <c r="B22" s="44">
        <v>299</v>
      </c>
      <c r="C22" s="44">
        <v>140</v>
      </c>
      <c r="D22" s="44">
        <v>171</v>
      </c>
      <c r="E22" s="44">
        <v>74</v>
      </c>
      <c r="F22" s="356" t="s">
        <v>52</v>
      </c>
    </row>
    <row r="23" spans="1:6" s="549" customFormat="1" ht="17.100000000000001" customHeight="1">
      <c r="A23" s="83" t="s">
        <v>53</v>
      </c>
      <c r="B23" s="44">
        <v>241</v>
      </c>
      <c r="C23" s="44">
        <v>91</v>
      </c>
      <c r="D23" s="44">
        <v>147</v>
      </c>
      <c r="E23" s="44">
        <v>48</v>
      </c>
      <c r="F23" s="356" t="s">
        <v>54</v>
      </c>
    </row>
    <row r="24" spans="1:6" s="549" customFormat="1" ht="17.100000000000001" customHeight="1">
      <c r="A24" s="83" t="s">
        <v>55</v>
      </c>
      <c r="B24" s="44">
        <v>449</v>
      </c>
      <c r="C24" s="44">
        <v>199</v>
      </c>
      <c r="D24" s="44">
        <v>231</v>
      </c>
      <c r="E24" s="44">
        <v>104</v>
      </c>
      <c r="F24" s="350" t="s">
        <v>56</v>
      </c>
    </row>
    <row r="25" spans="1:6" s="549" customFormat="1" ht="17.100000000000001" customHeight="1">
      <c r="A25" s="83" t="s">
        <v>57</v>
      </c>
      <c r="B25" s="44">
        <v>272</v>
      </c>
      <c r="C25" s="44">
        <v>119</v>
      </c>
      <c r="D25" s="44">
        <v>83</v>
      </c>
      <c r="E25" s="44">
        <v>28</v>
      </c>
      <c r="F25" s="356" t="s">
        <v>58</v>
      </c>
    </row>
    <row r="26" spans="1:6" s="549" customFormat="1" ht="17.100000000000001" customHeight="1">
      <c r="A26" s="83" t="s">
        <v>59</v>
      </c>
      <c r="B26" s="44">
        <v>1040</v>
      </c>
      <c r="C26" s="44">
        <v>534</v>
      </c>
      <c r="D26" s="44">
        <v>223</v>
      </c>
      <c r="E26" s="44">
        <v>96</v>
      </c>
      <c r="F26" s="356" t="s">
        <v>60</v>
      </c>
    </row>
    <row r="27" spans="1:6" s="549" customFormat="1" ht="17.100000000000001" customHeight="1">
      <c r="A27" s="83" t="s">
        <v>61</v>
      </c>
      <c r="B27" s="44">
        <v>1177</v>
      </c>
      <c r="C27" s="44">
        <v>707</v>
      </c>
      <c r="D27" s="44">
        <v>53</v>
      </c>
      <c r="E27" s="44">
        <v>28</v>
      </c>
      <c r="F27" s="356" t="s">
        <v>62</v>
      </c>
    </row>
    <row r="28" spans="1:6" s="549" customFormat="1" ht="17.100000000000001" customHeight="1">
      <c r="A28" s="83" t="s">
        <v>63</v>
      </c>
      <c r="B28" s="44">
        <v>480</v>
      </c>
      <c r="C28" s="44">
        <v>201</v>
      </c>
      <c r="D28" s="44">
        <v>103</v>
      </c>
      <c r="E28" s="44">
        <v>34</v>
      </c>
      <c r="F28" s="356" t="s">
        <v>64</v>
      </c>
    </row>
    <row r="29" spans="1:6" s="549" customFormat="1" ht="17.100000000000001" customHeight="1">
      <c r="A29" s="346" t="s">
        <v>65</v>
      </c>
      <c r="B29" s="177">
        <f>SUM(B30:B38)</f>
        <v>8679</v>
      </c>
      <c r="C29" s="177">
        <f>SUM(C30:C38)</f>
        <v>4090</v>
      </c>
      <c r="D29" s="177">
        <f>SUM(D30:D38)</f>
        <v>3025</v>
      </c>
      <c r="E29" s="177">
        <f>SUM(E30:E38)</f>
        <v>1293</v>
      </c>
      <c r="F29" s="347" t="s">
        <v>66</v>
      </c>
    </row>
    <row r="30" spans="1:6" s="549" customFormat="1" ht="17.100000000000001" customHeight="1">
      <c r="A30" s="357" t="s">
        <v>67</v>
      </c>
      <c r="B30" s="44">
        <v>1940</v>
      </c>
      <c r="C30" s="44">
        <v>971</v>
      </c>
      <c r="D30" s="44">
        <v>464</v>
      </c>
      <c r="E30" s="44">
        <v>203</v>
      </c>
      <c r="F30" s="350" t="s">
        <v>68</v>
      </c>
    </row>
    <row r="31" spans="1:6" s="549" customFormat="1" ht="17.100000000000001" customHeight="1">
      <c r="A31" s="358" t="s">
        <v>69</v>
      </c>
      <c r="B31" s="44">
        <v>390</v>
      </c>
      <c r="C31" s="44">
        <v>148</v>
      </c>
      <c r="D31" s="44">
        <v>171</v>
      </c>
      <c r="E31" s="44">
        <v>57</v>
      </c>
      <c r="F31" s="350" t="s">
        <v>70</v>
      </c>
    </row>
    <row r="32" spans="1:6" s="549" customFormat="1" ht="17.100000000000001" customHeight="1">
      <c r="A32" s="357" t="s">
        <v>71</v>
      </c>
      <c r="B32" s="44">
        <v>599</v>
      </c>
      <c r="C32" s="44">
        <v>188</v>
      </c>
      <c r="D32" s="44">
        <v>235</v>
      </c>
      <c r="E32" s="44">
        <v>70</v>
      </c>
      <c r="F32" s="350" t="s">
        <v>72</v>
      </c>
    </row>
    <row r="33" spans="1:6" s="549" customFormat="1" ht="17.100000000000001" customHeight="1">
      <c r="A33" s="83" t="s">
        <v>73</v>
      </c>
      <c r="B33" s="44">
        <v>2281</v>
      </c>
      <c r="C33" s="44">
        <v>1173</v>
      </c>
      <c r="D33" s="44">
        <v>130</v>
      </c>
      <c r="E33" s="44">
        <v>62</v>
      </c>
      <c r="F33" s="350" t="s">
        <v>74</v>
      </c>
    </row>
    <row r="34" spans="1:6" s="549" customFormat="1" ht="17.100000000000001" customHeight="1">
      <c r="A34" s="358" t="s">
        <v>75</v>
      </c>
      <c r="B34" s="44">
        <v>328</v>
      </c>
      <c r="C34" s="44">
        <v>139</v>
      </c>
      <c r="D34" s="44">
        <v>166</v>
      </c>
      <c r="E34" s="44">
        <v>69</v>
      </c>
      <c r="F34" s="350" t="s">
        <v>1409</v>
      </c>
    </row>
    <row r="35" spans="1:6" s="549" customFormat="1" ht="17.100000000000001" customHeight="1">
      <c r="A35" s="83" t="s">
        <v>76</v>
      </c>
      <c r="B35" s="44">
        <v>631</v>
      </c>
      <c r="C35" s="44">
        <v>287</v>
      </c>
      <c r="D35" s="44">
        <v>239</v>
      </c>
      <c r="E35" s="44">
        <v>90</v>
      </c>
      <c r="F35" s="350" t="s">
        <v>77</v>
      </c>
    </row>
    <row r="36" spans="1:6" s="549" customFormat="1" ht="17.100000000000001" customHeight="1">
      <c r="A36" s="83" t="s">
        <v>78</v>
      </c>
      <c r="B36" s="44">
        <v>1074</v>
      </c>
      <c r="C36" s="44">
        <v>461</v>
      </c>
      <c r="D36" s="44">
        <v>754</v>
      </c>
      <c r="E36" s="44">
        <v>336</v>
      </c>
      <c r="F36" s="350" t="s">
        <v>79</v>
      </c>
    </row>
    <row r="37" spans="1:6" s="549" customFormat="1" ht="17.100000000000001" customHeight="1">
      <c r="A37" s="83" t="s">
        <v>80</v>
      </c>
      <c r="B37" s="44">
        <v>967</v>
      </c>
      <c r="C37" s="44">
        <v>501</v>
      </c>
      <c r="D37" s="44">
        <v>421</v>
      </c>
      <c r="E37" s="44">
        <v>196</v>
      </c>
      <c r="F37" s="350" t="s">
        <v>81</v>
      </c>
    </row>
    <row r="38" spans="1:6" s="549" customFormat="1" ht="17.100000000000001" customHeight="1">
      <c r="A38" s="83" t="s">
        <v>82</v>
      </c>
      <c r="B38" s="44">
        <v>469</v>
      </c>
      <c r="C38" s="44">
        <v>222</v>
      </c>
      <c r="D38" s="44">
        <v>445</v>
      </c>
      <c r="E38" s="44">
        <v>210</v>
      </c>
      <c r="F38" s="350" t="s">
        <v>83</v>
      </c>
    </row>
    <row r="39" spans="1:6" s="549" customFormat="1" ht="17.100000000000001" customHeight="1">
      <c r="A39" s="72" t="s">
        <v>84</v>
      </c>
      <c r="B39" s="177">
        <f>SUM(B40:B46)</f>
        <v>8077</v>
      </c>
      <c r="C39" s="177">
        <f>SUM(C40:C46)</f>
        <v>4406</v>
      </c>
      <c r="D39" s="177">
        <f>SUM(D40:D46)</f>
        <v>2497</v>
      </c>
      <c r="E39" s="177">
        <f>SUM(E40:E46)</f>
        <v>1213</v>
      </c>
      <c r="F39" s="347" t="s">
        <v>85</v>
      </c>
    </row>
    <row r="40" spans="1:6" s="549" customFormat="1" ht="17.100000000000001" customHeight="1">
      <c r="A40" s="357" t="s">
        <v>86</v>
      </c>
      <c r="B40" s="44">
        <v>1775</v>
      </c>
      <c r="C40" s="44">
        <v>971</v>
      </c>
      <c r="D40" s="44">
        <v>809</v>
      </c>
      <c r="E40" s="44">
        <v>431</v>
      </c>
      <c r="F40" s="356" t="s">
        <v>87</v>
      </c>
    </row>
    <row r="41" spans="1:6" s="549" customFormat="1" ht="17.100000000000001" customHeight="1">
      <c r="A41" s="357" t="s">
        <v>88</v>
      </c>
      <c r="B41" s="44">
        <v>918</v>
      </c>
      <c r="C41" s="44">
        <v>385</v>
      </c>
      <c r="D41" s="44">
        <v>378</v>
      </c>
      <c r="E41" s="44">
        <v>150</v>
      </c>
      <c r="F41" s="350" t="s">
        <v>89</v>
      </c>
    </row>
    <row r="42" spans="1:6" s="549" customFormat="1" ht="17.100000000000001" customHeight="1">
      <c r="A42" s="357" t="s">
        <v>90</v>
      </c>
      <c r="B42" s="44">
        <v>721</v>
      </c>
      <c r="C42" s="44">
        <v>445</v>
      </c>
      <c r="D42" s="44">
        <v>0</v>
      </c>
      <c r="E42" s="44">
        <v>0</v>
      </c>
      <c r="F42" s="350" t="s">
        <v>91</v>
      </c>
    </row>
    <row r="43" spans="1:6" s="549" customFormat="1" ht="17.100000000000001" customHeight="1">
      <c r="A43" s="357" t="s">
        <v>92</v>
      </c>
      <c r="B43" s="44">
        <v>1809</v>
      </c>
      <c r="C43" s="44">
        <v>1127</v>
      </c>
      <c r="D43" s="44">
        <v>123</v>
      </c>
      <c r="E43" s="44">
        <v>70</v>
      </c>
      <c r="F43" s="350" t="s">
        <v>93</v>
      </c>
    </row>
    <row r="44" spans="1:6" s="549" customFormat="1" ht="17.100000000000001" customHeight="1">
      <c r="A44" s="357" t="s">
        <v>94</v>
      </c>
      <c r="B44" s="44">
        <v>839</v>
      </c>
      <c r="C44" s="44">
        <v>357</v>
      </c>
      <c r="D44" s="44">
        <v>476</v>
      </c>
      <c r="E44" s="44">
        <v>206</v>
      </c>
      <c r="F44" s="356" t="s">
        <v>95</v>
      </c>
    </row>
    <row r="45" spans="1:6" s="549" customFormat="1" ht="17.100000000000001" customHeight="1">
      <c r="A45" s="357" t="s">
        <v>96</v>
      </c>
      <c r="B45" s="44">
        <v>685</v>
      </c>
      <c r="C45" s="44">
        <v>323</v>
      </c>
      <c r="D45" s="44">
        <v>354</v>
      </c>
      <c r="E45" s="44">
        <v>156</v>
      </c>
      <c r="F45" s="356" t="s">
        <v>97</v>
      </c>
    </row>
    <row r="46" spans="1:6" s="549" customFormat="1" ht="17.100000000000001" customHeight="1">
      <c r="A46" s="357" t="s">
        <v>98</v>
      </c>
      <c r="B46" s="44">
        <v>1330</v>
      </c>
      <c r="C46" s="44">
        <v>798</v>
      </c>
      <c r="D46" s="44">
        <v>357</v>
      </c>
      <c r="E46" s="44">
        <v>200</v>
      </c>
      <c r="F46" s="350" t="s">
        <v>99</v>
      </c>
    </row>
    <row r="47" spans="1:6" s="549" customFormat="1" ht="17.100000000000001" customHeight="1">
      <c r="A47" s="77" t="s">
        <v>100</v>
      </c>
      <c r="B47" s="177">
        <f>SUM(B48:B52)</f>
        <v>5321</v>
      </c>
      <c r="C47" s="177">
        <f>SUM(C48:C52)</f>
        <v>2252</v>
      </c>
      <c r="D47" s="177">
        <f>SUM(D48:D52)</f>
        <v>2737</v>
      </c>
      <c r="E47" s="177">
        <f>SUM(E48:E52)</f>
        <v>1130</v>
      </c>
      <c r="F47" s="347" t="s">
        <v>101</v>
      </c>
    </row>
    <row r="48" spans="1:6" s="549" customFormat="1" ht="17.100000000000001" customHeight="1">
      <c r="A48" s="359" t="s">
        <v>102</v>
      </c>
      <c r="B48" s="44">
        <v>1114</v>
      </c>
      <c r="C48" s="44">
        <v>389</v>
      </c>
      <c r="D48" s="44">
        <v>818</v>
      </c>
      <c r="E48" s="44">
        <v>306</v>
      </c>
      <c r="F48" s="350" t="s">
        <v>103</v>
      </c>
    </row>
    <row r="49" spans="1:6" s="549" customFormat="1" ht="17.100000000000001" customHeight="1">
      <c r="A49" s="357" t="s">
        <v>104</v>
      </c>
      <c r="B49" s="44">
        <v>1159</v>
      </c>
      <c r="C49" s="44">
        <v>543</v>
      </c>
      <c r="D49" s="44">
        <v>563</v>
      </c>
      <c r="E49" s="44">
        <v>242</v>
      </c>
      <c r="F49" s="350" t="s">
        <v>105</v>
      </c>
    </row>
    <row r="50" spans="1:6" s="549" customFormat="1" ht="17.100000000000001" customHeight="1">
      <c r="A50" s="357" t="s">
        <v>106</v>
      </c>
      <c r="B50" s="44">
        <v>1200</v>
      </c>
      <c r="C50" s="44">
        <v>497</v>
      </c>
      <c r="D50" s="44">
        <v>634</v>
      </c>
      <c r="E50" s="44">
        <v>268</v>
      </c>
      <c r="F50" s="350" t="s">
        <v>107</v>
      </c>
    </row>
    <row r="51" spans="1:6" s="241" customFormat="1" ht="17.100000000000001" customHeight="1">
      <c r="A51" s="357" t="s">
        <v>108</v>
      </c>
      <c r="B51" s="44">
        <v>817</v>
      </c>
      <c r="C51" s="44">
        <v>313</v>
      </c>
      <c r="D51" s="44">
        <v>384</v>
      </c>
      <c r="E51" s="44">
        <v>158</v>
      </c>
      <c r="F51" s="350" t="s">
        <v>109</v>
      </c>
    </row>
    <row r="52" spans="1:6" s="549" customFormat="1" ht="17.100000000000001" customHeight="1">
      <c r="A52" s="357" t="s">
        <v>110</v>
      </c>
      <c r="B52" s="44">
        <v>1031</v>
      </c>
      <c r="C52" s="44">
        <v>510</v>
      </c>
      <c r="D52" s="44">
        <v>338</v>
      </c>
      <c r="E52" s="44">
        <v>156</v>
      </c>
      <c r="F52" s="356" t="s">
        <v>111</v>
      </c>
    </row>
    <row r="53" spans="1:6" s="549" customFormat="1" ht="12.75" customHeight="1">
      <c r="A53" s="361"/>
      <c r="B53" s="240"/>
      <c r="C53" s="240"/>
      <c r="D53" s="240"/>
      <c r="E53" s="240"/>
      <c r="F53" s="121"/>
    </row>
    <row r="54" spans="1:6" s="549" customFormat="1" ht="12.75" customHeight="1">
      <c r="A54" s="1250"/>
      <c r="B54" s="1250"/>
      <c r="C54" s="1250"/>
      <c r="D54" s="1250"/>
      <c r="E54" s="1250"/>
      <c r="F54" s="1250"/>
    </row>
    <row r="55" spans="1:6" s="549" customFormat="1" ht="15" customHeight="1">
      <c r="A55" s="491" t="s">
        <v>371</v>
      </c>
      <c r="B55" s="542"/>
      <c r="C55" s="543"/>
      <c r="D55" s="121"/>
      <c r="E55" s="2535" t="s">
        <v>1436</v>
      </c>
      <c r="F55" s="2535"/>
    </row>
    <row r="56" spans="1:6" s="549" customFormat="1" ht="15" customHeight="1">
      <c r="A56" s="543"/>
      <c r="B56" s="543"/>
      <c r="C56" s="543"/>
      <c r="D56" s="121"/>
      <c r="E56" s="544"/>
      <c r="F56" s="2092"/>
    </row>
    <row r="57" spans="1:6" s="549" customFormat="1" ht="20.25" customHeight="1">
      <c r="A57" s="1688" t="s">
        <v>2427</v>
      </c>
      <c r="B57" s="546"/>
      <c r="C57" s="546"/>
      <c r="D57" s="121"/>
      <c r="E57" s="2548" t="s">
        <v>2426</v>
      </c>
      <c r="F57" s="2548"/>
    </row>
    <row r="58" spans="1:6" s="549" customFormat="1" ht="23.25" customHeight="1">
      <c r="A58" s="563" t="s">
        <v>1965</v>
      </c>
      <c r="B58" s="546"/>
      <c r="C58" s="546"/>
      <c r="D58" s="121"/>
      <c r="E58" s="544"/>
      <c r="F58" s="1687" t="s">
        <v>1966</v>
      </c>
    </row>
    <row r="59" spans="1:6" s="549" customFormat="1" ht="15" customHeight="1">
      <c r="A59" s="547"/>
      <c r="B59" s="547"/>
      <c r="C59" s="547"/>
      <c r="D59" s="121"/>
      <c r="E59" s="547"/>
      <c r="F59" s="548"/>
    </row>
    <row r="60" spans="1:6" s="549" customFormat="1" ht="15" customHeight="1">
      <c r="A60" s="2172" t="s">
        <v>2236</v>
      </c>
      <c r="B60" s="2540" t="s">
        <v>389</v>
      </c>
      <c r="C60" s="2540"/>
      <c r="D60" s="2540" t="s">
        <v>396</v>
      </c>
      <c r="E60" s="2540"/>
      <c r="F60" s="1589" t="s">
        <v>2235</v>
      </c>
    </row>
    <row r="61" spans="1:6" s="549" customFormat="1" ht="15" customHeight="1">
      <c r="A61" s="203"/>
      <c r="B61" s="550" t="s">
        <v>336</v>
      </c>
      <c r="C61" s="551"/>
      <c r="D61" s="550" t="s">
        <v>397</v>
      </c>
      <c r="E61" s="551"/>
      <c r="F61" s="203"/>
    </row>
    <row r="62" spans="1:6" s="549" customFormat="1" ht="15" customHeight="1">
      <c r="A62" s="112"/>
      <c r="B62" s="552" t="s">
        <v>11</v>
      </c>
      <c r="C62" s="553" t="s">
        <v>25</v>
      </c>
      <c r="D62" s="552" t="s">
        <v>11</v>
      </c>
      <c r="E62" s="553" t="s">
        <v>25</v>
      </c>
      <c r="F62" s="534"/>
    </row>
    <row r="63" spans="1:6" s="549" customFormat="1" ht="15" customHeight="1">
      <c r="A63" s="204"/>
      <c r="B63" s="554" t="s">
        <v>10</v>
      </c>
      <c r="C63" s="552" t="s">
        <v>6</v>
      </c>
      <c r="D63" s="554" t="s">
        <v>10</v>
      </c>
      <c r="E63" s="552" t="s">
        <v>6</v>
      </c>
      <c r="F63" s="205"/>
    </row>
    <row r="64" spans="1:6" s="549" customFormat="1" ht="15" customHeight="1">
      <c r="A64" s="536"/>
      <c r="B64" s="552"/>
      <c r="C64" s="552"/>
      <c r="D64" s="121"/>
      <c r="E64" s="554"/>
      <c r="F64" s="558"/>
    </row>
    <row r="65" spans="1:6" s="549" customFormat="1" ht="15" customHeight="1">
      <c r="A65" s="72" t="s">
        <v>114</v>
      </c>
      <c r="B65" s="209">
        <f>SUM(B66:B74)</f>
        <v>11803</v>
      </c>
      <c r="C65" s="209">
        <f>SUM(C66:C74)</f>
        <v>6302</v>
      </c>
      <c r="D65" s="209">
        <f>SUM(D66:D74)</f>
        <v>3463</v>
      </c>
      <c r="E65" s="209">
        <f>SUM(E66:E74)</f>
        <v>1605</v>
      </c>
      <c r="F65" s="78" t="s">
        <v>115</v>
      </c>
    </row>
    <row r="66" spans="1:6" s="549" customFormat="1" ht="15" customHeight="1">
      <c r="A66" s="210" t="s">
        <v>116</v>
      </c>
      <c r="B66" s="44">
        <v>494</v>
      </c>
      <c r="C66" s="44">
        <v>228</v>
      </c>
      <c r="D66" s="44">
        <v>202</v>
      </c>
      <c r="E66" s="44">
        <v>90</v>
      </c>
      <c r="F66" s="211" t="s">
        <v>117</v>
      </c>
    </row>
    <row r="67" spans="1:6" s="549" customFormat="1" ht="15" customHeight="1">
      <c r="A67" s="210" t="s">
        <v>118</v>
      </c>
      <c r="B67" s="44">
        <v>978</v>
      </c>
      <c r="C67" s="44">
        <v>468</v>
      </c>
      <c r="D67" s="44">
        <v>275</v>
      </c>
      <c r="E67" s="44">
        <v>123</v>
      </c>
      <c r="F67" s="211" t="s">
        <v>119</v>
      </c>
    </row>
    <row r="68" spans="1:6" s="549" customFormat="1" ht="15" customHeight="1">
      <c r="A68" s="210" t="s">
        <v>211</v>
      </c>
      <c r="B68" s="213">
        <v>4374</v>
      </c>
      <c r="C68" s="213">
        <v>2662</v>
      </c>
      <c r="D68" s="213">
        <v>0</v>
      </c>
      <c r="E68" s="213">
        <v>0</v>
      </c>
      <c r="F68" s="211" t="s">
        <v>121</v>
      </c>
    </row>
    <row r="69" spans="1:6" s="549" customFormat="1" ht="15" customHeight="1">
      <c r="A69" s="210" t="s">
        <v>122</v>
      </c>
      <c r="B69" s="44">
        <v>1587</v>
      </c>
      <c r="C69" s="44">
        <v>847</v>
      </c>
      <c r="D69" s="44">
        <v>892</v>
      </c>
      <c r="E69" s="44">
        <v>464</v>
      </c>
      <c r="F69" s="211" t="s">
        <v>123</v>
      </c>
    </row>
    <row r="70" spans="1:6" s="549" customFormat="1" ht="15" customHeight="1">
      <c r="A70" s="210" t="s">
        <v>124</v>
      </c>
      <c r="B70" s="44">
        <v>588</v>
      </c>
      <c r="C70" s="44">
        <v>313</v>
      </c>
      <c r="D70" s="44">
        <v>306</v>
      </c>
      <c r="E70" s="44">
        <v>166</v>
      </c>
      <c r="F70" s="211" t="s">
        <v>125</v>
      </c>
    </row>
    <row r="71" spans="1:6" s="549" customFormat="1" ht="15" customHeight="1">
      <c r="A71" s="210" t="s">
        <v>126</v>
      </c>
      <c r="B71" s="44">
        <v>796</v>
      </c>
      <c r="C71" s="44">
        <v>461</v>
      </c>
      <c r="D71" s="44">
        <v>398</v>
      </c>
      <c r="E71" s="44">
        <v>214</v>
      </c>
      <c r="F71" s="211" t="s">
        <v>127</v>
      </c>
    </row>
    <row r="72" spans="1:6" s="549" customFormat="1" ht="15" customHeight="1">
      <c r="A72" s="210" t="s">
        <v>128</v>
      </c>
      <c r="B72" s="44">
        <v>871</v>
      </c>
      <c r="C72" s="44">
        <v>436</v>
      </c>
      <c r="D72" s="44">
        <v>164</v>
      </c>
      <c r="E72" s="44">
        <v>74</v>
      </c>
      <c r="F72" s="211" t="s">
        <v>129</v>
      </c>
    </row>
    <row r="73" spans="1:6" s="549" customFormat="1" ht="15" customHeight="1">
      <c r="A73" s="210" t="s">
        <v>130</v>
      </c>
      <c r="B73" s="44">
        <v>1247</v>
      </c>
      <c r="C73" s="44">
        <v>517</v>
      </c>
      <c r="D73" s="44">
        <v>634</v>
      </c>
      <c r="E73" s="44">
        <v>227</v>
      </c>
      <c r="F73" s="211" t="s">
        <v>131</v>
      </c>
    </row>
    <row r="74" spans="1:6" ht="15" customHeight="1">
      <c r="A74" s="210" t="s">
        <v>132</v>
      </c>
      <c r="B74" s="44">
        <v>868</v>
      </c>
      <c r="C74" s="44">
        <v>370</v>
      </c>
      <c r="D74" s="44">
        <v>592</v>
      </c>
      <c r="E74" s="44">
        <v>247</v>
      </c>
      <c r="F74" s="211" t="s">
        <v>133</v>
      </c>
    </row>
    <row r="75" spans="1:6" s="241" customFormat="1" ht="15" customHeight="1">
      <c r="A75" s="75" t="s">
        <v>134</v>
      </c>
      <c r="B75" s="209">
        <f>SUM(B76:B83)</f>
        <v>8386</v>
      </c>
      <c r="C75" s="209">
        <f>SUM(C76:C83)</f>
        <v>3620</v>
      </c>
      <c r="D75" s="209">
        <f>SUM(D76:D83)</f>
        <v>4306</v>
      </c>
      <c r="E75" s="209">
        <f>SUM(E76:E83)</f>
        <v>1680</v>
      </c>
      <c r="F75" s="76" t="s">
        <v>135</v>
      </c>
    </row>
    <row r="76" spans="1:6" ht="15" customHeight="1">
      <c r="A76" s="210" t="s">
        <v>136</v>
      </c>
      <c r="B76" s="44">
        <v>1194</v>
      </c>
      <c r="C76" s="44">
        <v>386</v>
      </c>
      <c r="D76" s="44">
        <v>843</v>
      </c>
      <c r="E76" s="44">
        <v>264</v>
      </c>
      <c r="F76" s="211" t="s">
        <v>137</v>
      </c>
    </row>
    <row r="77" spans="1:6" ht="15" customHeight="1">
      <c r="A77" s="210" t="s">
        <v>138</v>
      </c>
      <c r="B77" s="44">
        <v>679</v>
      </c>
      <c r="C77" s="44">
        <v>249</v>
      </c>
      <c r="D77" s="44">
        <v>484</v>
      </c>
      <c r="E77" s="44">
        <v>189</v>
      </c>
      <c r="F77" s="211" t="s">
        <v>139</v>
      </c>
    </row>
    <row r="78" spans="1:6" s="241" customFormat="1" ht="15" customHeight="1">
      <c r="A78" s="210" t="s">
        <v>140</v>
      </c>
      <c r="B78" s="44">
        <v>832</v>
      </c>
      <c r="C78" s="44">
        <v>317</v>
      </c>
      <c r="D78" s="44">
        <v>429</v>
      </c>
      <c r="E78" s="44">
        <v>173</v>
      </c>
      <c r="F78" s="211" t="s">
        <v>141</v>
      </c>
    </row>
    <row r="79" spans="1:6" ht="15" customHeight="1">
      <c r="A79" s="210" t="s">
        <v>142</v>
      </c>
      <c r="B79" s="44">
        <v>803</v>
      </c>
      <c r="C79" s="44">
        <v>325</v>
      </c>
      <c r="D79" s="44">
        <v>488</v>
      </c>
      <c r="E79" s="44">
        <v>192</v>
      </c>
      <c r="F79" s="211" t="s">
        <v>143</v>
      </c>
    </row>
    <row r="80" spans="1:6" ht="15" customHeight="1">
      <c r="A80" s="210" t="s">
        <v>144</v>
      </c>
      <c r="B80" s="44">
        <v>2585</v>
      </c>
      <c r="C80" s="44">
        <v>1307</v>
      </c>
      <c r="D80" s="44">
        <v>909</v>
      </c>
      <c r="E80" s="44">
        <v>398</v>
      </c>
      <c r="F80" s="211" t="s">
        <v>145</v>
      </c>
    </row>
    <row r="81" spans="1:6" ht="15" customHeight="1">
      <c r="A81" s="210" t="s">
        <v>146</v>
      </c>
      <c r="B81" s="44">
        <v>639</v>
      </c>
      <c r="C81" s="44">
        <v>297</v>
      </c>
      <c r="D81" s="44">
        <v>353</v>
      </c>
      <c r="E81" s="44">
        <v>162</v>
      </c>
      <c r="F81" s="211" t="s">
        <v>147</v>
      </c>
    </row>
    <row r="82" spans="1:6" ht="15" customHeight="1">
      <c r="A82" s="210" t="s">
        <v>148</v>
      </c>
      <c r="B82" s="44">
        <v>1261</v>
      </c>
      <c r="C82" s="44">
        <v>583</v>
      </c>
      <c r="D82" s="44">
        <v>592</v>
      </c>
      <c r="E82" s="44">
        <v>236</v>
      </c>
      <c r="F82" s="211" t="s">
        <v>1574</v>
      </c>
    </row>
    <row r="83" spans="1:6" ht="15" customHeight="1">
      <c r="A83" s="210" t="s">
        <v>149</v>
      </c>
      <c r="B83" s="44">
        <v>393</v>
      </c>
      <c r="C83" s="44">
        <v>156</v>
      </c>
      <c r="D83" s="44">
        <v>208</v>
      </c>
      <c r="E83" s="44">
        <v>66</v>
      </c>
      <c r="F83" s="211" t="s">
        <v>150</v>
      </c>
    </row>
    <row r="84" spans="1:6" ht="15" customHeight="1">
      <c r="A84" s="77" t="s">
        <v>151</v>
      </c>
      <c r="B84" s="209">
        <f>SUM(B85:B89)</f>
        <v>3817</v>
      </c>
      <c r="C84" s="209">
        <f>SUM(C85:C89)</f>
        <v>1168</v>
      </c>
      <c r="D84" s="209">
        <f>SUM(D85:D89)</f>
        <v>2283</v>
      </c>
      <c r="E84" s="209">
        <f>SUM(E85:E89)</f>
        <v>621</v>
      </c>
      <c r="F84" s="78" t="s">
        <v>152</v>
      </c>
    </row>
    <row r="85" spans="1:6" ht="15" customHeight="1">
      <c r="A85" s="210" t="s">
        <v>153</v>
      </c>
      <c r="B85" s="44">
        <v>1203</v>
      </c>
      <c r="C85" s="44">
        <v>434</v>
      </c>
      <c r="D85" s="44">
        <v>586</v>
      </c>
      <c r="E85" s="44">
        <v>166</v>
      </c>
      <c r="F85" s="211" t="s">
        <v>154</v>
      </c>
    </row>
    <row r="86" spans="1:6" ht="15" customHeight="1">
      <c r="A86" s="210" t="s">
        <v>155</v>
      </c>
      <c r="B86" s="44">
        <v>567</v>
      </c>
      <c r="C86" s="44">
        <v>191</v>
      </c>
      <c r="D86" s="44">
        <v>346</v>
      </c>
      <c r="E86" s="44">
        <v>121</v>
      </c>
      <c r="F86" s="211" t="s">
        <v>156</v>
      </c>
    </row>
    <row r="87" spans="1:6" ht="15" customHeight="1">
      <c r="A87" s="210" t="s">
        <v>157</v>
      </c>
      <c r="B87" s="44">
        <v>673</v>
      </c>
      <c r="C87" s="44">
        <v>198</v>
      </c>
      <c r="D87" s="44">
        <v>415</v>
      </c>
      <c r="E87" s="44">
        <v>111</v>
      </c>
      <c r="F87" s="211" t="s">
        <v>158</v>
      </c>
    </row>
    <row r="88" spans="1:6" ht="15" customHeight="1">
      <c r="A88" s="210" t="s">
        <v>159</v>
      </c>
      <c r="B88" s="44">
        <v>731</v>
      </c>
      <c r="C88" s="44">
        <v>186</v>
      </c>
      <c r="D88" s="44">
        <v>466</v>
      </c>
      <c r="E88" s="44">
        <v>112</v>
      </c>
      <c r="F88" s="211" t="s">
        <v>160</v>
      </c>
    </row>
    <row r="89" spans="1:6" ht="15" customHeight="1">
      <c r="A89" s="210" t="s">
        <v>161</v>
      </c>
      <c r="B89" s="44">
        <v>643</v>
      </c>
      <c r="C89" s="44">
        <v>159</v>
      </c>
      <c r="D89" s="44">
        <v>470</v>
      </c>
      <c r="E89" s="44">
        <v>111</v>
      </c>
      <c r="F89" s="211" t="s">
        <v>162</v>
      </c>
    </row>
    <row r="90" spans="1:6" ht="15" customHeight="1">
      <c r="A90" s="75" t="s">
        <v>163</v>
      </c>
      <c r="B90" s="209">
        <f>SUM(B91:B96)</f>
        <v>6118</v>
      </c>
      <c r="C90" s="209">
        <f>SUM(C91:C96)</f>
        <v>2433</v>
      </c>
      <c r="D90" s="209">
        <f>SUM(D91:D96)</f>
        <v>2804</v>
      </c>
      <c r="E90" s="209">
        <f>SUM(E91:E96)</f>
        <v>958</v>
      </c>
      <c r="F90" s="76" t="s">
        <v>164</v>
      </c>
    </row>
    <row r="91" spans="1:6" ht="15" customHeight="1">
      <c r="A91" s="210" t="s">
        <v>165</v>
      </c>
      <c r="B91" s="44">
        <v>1328</v>
      </c>
      <c r="C91" s="44">
        <v>645</v>
      </c>
      <c r="D91" s="44">
        <v>475</v>
      </c>
      <c r="E91" s="44">
        <v>185</v>
      </c>
      <c r="F91" s="211" t="s">
        <v>166</v>
      </c>
    </row>
    <row r="92" spans="1:6" ht="15" customHeight="1">
      <c r="A92" s="210" t="s">
        <v>167</v>
      </c>
      <c r="B92" s="44">
        <v>1004</v>
      </c>
      <c r="C92" s="44">
        <v>353</v>
      </c>
      <c r="D92" s="44">
        <v>763</v>
      </c>
      <c r="E92" s="44">
        <v>264</v>
      </c>
      <c r="F92" s="211" t="s">
        <v>1576</v>
      </c>
    </row>
    <row r="93" spans="1:6" ht="15" customHeight="1">
      <c r="A93" s="210" t="s">
        <v>169</v>
      </c>
      <c r="B93" s="44">
        <v>1251</v>
      </c>
      <c r="C93" s="44">
        <v>588</v>
      </c>
      <c r="D93" s="44">
        <v>158</v>
      </c>
      <c r="E93" s="44">
        <v>61</v>
      </c>
      <c r="F93" s="211" t="s">
        <v>1580</v>
      </c>
    </row>
    <row r="94" spans="1:6" ht="15" customHeight="1">
      <c r="A94" s="210" t="s">
        <v>171</v>
      </c>
      <c r="B94" s="44">
        <v>1716</v>
      </c>
      <c r="C94" s="44">
        <v>586</v>
      </c>
      <c r="D94" s="44">
        <v>943</v>
      </c>
      <c r="E94" s="44">
        <v>320</v>
      </c>
      <c r="F94" s="211" t="s">
        <v>172</v>
      </c>
    </row>
    <row r="95" spans="1:6" ht="15" customHeight="1">
      <c r="A95" s="210" t="s">
        <v>173</v>
      </c>
      <c r="B95" s="44">
        <v>283</v>
      </c>
      <c r="C95" s="44">
        <v>85</v>
      </c>
      <c r="D95" s="44">
        <v>154</v>
      </c>
      <c r="E95" s="44">
        <v>41</v>
      </c>
      <c r="F95" s="211" t="s">
        <v>174</v>
      </c>
    </row>
    <row r="96" spans="1:6" ht="15" customHeight="1">
      <c r="A96" s="210" t="s">
        <v>175</v>
      </c>
      <c r="B96" s="44">
        <v>536</v>
      </c>
      <c r="C96" s="44">
        <v>176</v>
      </c>
      <c r="D96" s="44">
        <v>311</v>
      </c>
      <c r="E96" s="44">
        <v>87</v>
      </c>
      <c r="F96" s="211" t="s">
        <v>176</v>
      </c>
    </row>
    <row r="97" spans="1:6" ht="15" customHeight="1">
      <c r="A97" s="80" t="s">
        <v>177</v>
      </c>
      <c r="B97" s="209">
        <f>SUM(B98:B101)</f>
        <v>1092</v>
      </c>
      <c r="C97" s="209">
        <f>SUM(C98:C101)</f>
        <v>419</v>
      </c>
      <c r="D97" s="209">
        <f>SUM(D98:D101)</f>
        <v>369</v>
      </c>
      <c r="E97" s="209">
        <f>SUM(E98:E101)</f>
        <v>99</v>
      </c>
      <c r="F97" s="76" t="s">
        <v>178</v>
      </c>
    </row>
    <row r="98" spans="1:6" ht="15" customHeight="1">
      <c r="A98" s="210" t="s">
        <v>179</v>
      </c>
      <c r="B98" s="44">
        <v>75</v>
      </c>
      <c r="C98" s="44">
        <v>28</v>
      </c>
      <c r="D98" s="44">
        <v>13</v>
      </c>
      <c r="E98" s="44">
        <v>2</v>
      </c>
      <c r="F98" s="211" t="s">
        <v>180</v>
      </c>
    </row>
    <row r="99" spans="1:6" ht="15" customHeight="1">
      <c r="A99" s="210" t="s">
        <v>181</v>
      </c>
      <c r="B99" s="44">
        <v>499</v>
      </c>
      <c r="C99" s="44">
        <v>192</v>
      </c>
      <c r="D99" s="44">
        <v>162</v>
      </c>
      <c r="E99" s="44">
        <v>42</v>
      </c>
      <c r="F99" s="211" t="s">
        <v>182</v>
      </c>
    </row>
    <row r="100" spans="1:6" ht="15" customHeight="1">
      <c r="A100" s="210" t="s">
        <v>183</v>
      </c>
      <c r="B100" s="44">
        <v>273</v>
      </c>
      <c r="C100" s="44">
        <v>90</v>
      </c>
      <c r="D100" s="44">
        <v>188</v>
      </c>
      <c r="E100" s="44">
        <v>54</v>
      </c>
      <c r="F100" s="211" t="s">
        <v>184</v>
      </c>
    </row>
    <row r="101" spans="1:6" ht="15" customHeight="1">
      <c r="A101" s="210" t="s">
        <v>185</v>
      </c>
      <c r="B101" s="44">
        <v>245</v>
      </c>
      <c r="C101" s="44">
        <v>109</v>
      </c>
      <c r="D101" s="44">
        <v>6</v>
      </c>
      <c r="E101" s="44">
        <v>1</v>
      </c>
      <c r="F101" s="211" t="s">
        <v>186</v>
      </c>
    </row>
    <row r="102" spans="1:6" ht="15" customHeight="1">
      <c r="A102" s="72" t="s">
        <v>187</v>
      </c>
      <c r="B102" s="209">
        <f>SUM(B103:B106)</f>
        <v>838</v>
      </c>
      <c r="C102" s="209">
        <f>SUM(C103:C106)</f>
        <v>268</v>
      </c>
      <c r="D102" s="209">
        <f>SUM(D103:D106)</f>
        <v>38</v>
      </c>
      <c r="E102" s="209">
        <f>SUM(E103:E106)</f>
        <v>8</v>
      </c>
      <c r="F102" s="76" t="s">
        <v>188</v>
      </c>
    </row>
    <row r="103" spans="1:6" ht="15" customHeight="1">
      <c r="A103" s="210" t="s">
        <v>189</v>
      </c>
      <c r="B103" s="44">
        <v>127</v>
      </c>
      <c r="C103" s="44">
        <v>50</v>
      </c>
      <c r="D103" s="44">
        <v>0</v>
      </c>
      <c r="E103" s="44">
        <v>0</v>
      </c>
      <c r="F103" s="211" t="s">
        <v>190</v>
      </c>
    </row>
    <row r="104" spans="1:6" ht="15" customHeight="1">
      <c r="A104" s="210" t="s">
        <v>191</v>
      </c>
      <c r="B104" s="44">
        <v>134</v>
      </c>
      <c r="C104" s="44">
        <v>47</v>
      </c>
      <c r="D104" s="44">
        <v>0</v>
      </c>
      <c r="E104" s="44">
        <v>0</v>
      </c>
      <c r="F104" s="211" t="s">
        <v>192</v>
      </c>
    </row>
    <row r="105" spans="1:6" ht="15" customHeight="1">
      <c r="A105" s="210" t="s">
        <v>2053</v>
      </c>
      <c r="B105" s="44">
        <v>518</v>
      </c>
      <c r="C105" s="44">
        <v>155</v>
      </c>
      <c r="D105" s="44">
        <v>14</v>
      </c>
      <c r="E105" s="44">
        <v>2</v>
      </c>
      <c r="F105" s="211" t="s">
        <v>193</v>
      </c>
    </row>
    <row r="106" spans="1:6" ht="15" customHeight="1">
      <c r="A106" s="210" t="s">
        <v>194</v>
      </c>
      <c r="B106" s="44">
        <v>59</v>
      </c>
      <c r="C106" s="44">
        <v>16</v>
      </c>
      <c r="D106" s="44">
        <v>24</v>
      </c>
      <c r="E106" s="44">
        <v>6</v>
      </c>
      <c r="F106" s="211" t="s">
        <v>195</v>
      </c>
    </row>
    <row r="107" spans="1:6" ht="15" customHeight="1">
      <c r="A107" s="80" t="s">
        <v>196</v>
      </c>
      <c r="B107" s="209">
        <f>SUM(B108:B109)</f>
        <v>299</v>
      </c>
      <c r="C107" s="209">
        <f>SUM(C108:C109)</f>
        <v>123</v>
      </c>
      <c r="D107" s="209">
        <f>SUM(D108:D109)</f>
        <v>12</v>
      </c>
      <c r="E107" s="209">
        <f>SUM(E108:E109)</f>
        <v>5</v>
      </c>
      <c r="F107" s="76" t="s">
        <v>197</v>
      </c>
    </row>
    <row r="108" spans="1:6" ht="15" customHeight="1">
      <c r="A108" s="81" t="s">
        <v>198</v>
      </c>
      <c r="B108" s="44">
        <v>12</v>
      </c>
      <c r="C108" s="44">
        <v>5</v>
      </c>
      <c r="D108" s="44">
        <v>12</v>
      </c>
      <c r="E108" s="44">
        <v>5</v>
      </c>
      <c r="F108" s="82" t="s">
        <v>199</v>
      </c>
    </row>
    <row r="109" spans="1:6" ht="15" customHeight="1">
      <c r="A109" s="83" t="s">
        <v>200</v>
      </c>
      <c r="B109" s="44">
        <v>287</v>
      </c>
      <c r="C109" s="44">
        <v>118</v>
      </c>
      <c r="D109" s="44">
        <v>0</v>
      </c>
      <c r="E109" s="44">
        <v>0</v>
      </c>
      <c r="F109" s="82" t="s">
        <v>2050</v>
      </c>
    </row>
    <row r="110" spans="1:6" ht="15" customHeight="1">
      <c r="A110" s="220" t="s">
        <v>10</v>
      </c>
      <c r="B110" s="215">
        <f>'collège 20'!B11+'collège 20'!B20+'collège 20'!B29+'collège 20'!B39+'collège 20'!B47+'collège 20'!B107+'collège 20'!B102+'collège 20'!B97+'collège 20'!B90+'collège 20'!B84+'collège 20'!B75+'collège 20'!B65</f>
        <v>65554</v>
      </c>
      <c r="C110" s="215">
        <f>'collège 20'!C11+'collège 20'!C20+'collège 20'!C29+'collège 20'!C39+'collège 20'!C47+'collège 20'!C107+'collège 20'!C102+'collège 20'!C97+'collège 20'!C90+'collège 20'!C84+'collège 20'!C75+'collège 20'!C65</f>
        <v>30538</v>
      </c>
      <c r="D110" s="215">
        <f>'collège 20'!D11+'collège 20'!D20+'collège 20'!D29+'collège 20'!D39+'collège 20'!D47+'collège 20'!D107+'collège 20'!D102+'collège 20'!D97+'collège 20'!D90+'collège 20'!D84+'collège 20'!D75+'collège 20'!D65</f>
        <v>24704</v>
      </c>
      <c r="E110" s="215">
        <f>'collège 20'!E11+'collège 20'!E20+'collège 20'!E29+'collège 20'!E39+'collège 20'!E47+'collège 20'!E107+'collège 20'!E102+'collège 20'!E97+'collège 20'!E90+'collège 20'!E84+'collège 20'!E75+'collège 20'!E65</f>
        <v>9940</v>
      </c>
      <c r="F110" s="216" t="s">
        <v>11</v>
      </c>
    </row>
    <row r="111" spans="1:6" ht="15" customHeight="1">
      <c r="A111" s="121"/>
      <c r="B111" s="559"/>
      <c r="C111" s="560"/>
      <c r="D111" s="554"/>
      <c r="E111" s="301"/>
      <c r="F111" s="137"/>
    </row>
    <row r="112" spans="1:6" ht="15" customHeight="1">
      <c r="A112" s="121"/>
      <c r="B112" s="559"/>
      <c r="C112" s="560"/>
      <c r="D112" s="554"/>
      <c r="E112" s="301"/>
      <c r="F112" s="137"/>
    </row>
    <row r="113" spans="1:6" ht="15" customHeight="1">
      <c r="A113" s="927" t="s">
        <v>1578</v>
      </c>
      <c r="B113" s="22"/>
      <c r="C113" s="22"/>
      <c r="D113" s="509"/>
      <c r="E113" s="528"/>
      <c r="F113" s="23" t="s">
        <v>1577</v>
      </c>
    </row>
    <row r="114" spans="1:6" ht="15" customHeight="1">
      <c r="A114" s="121"/>
      <c r="B114" s="559"/>
      <c r="C114" s="560"/>
      <c r="D114" s="554"/>
      <c r="E114" s="301"/>
      <c r="F114" s="137"/>
    </row>
    <row r="115" spans="1:6" ht="15" customHeight="1"/>
    <row r="116" spans="1:6" ht="15" customHeight="1"/>
    <row r="117" spans="1:6" ht="15" customHeight="1"/>
    <row r="118" spans="1:6" ht="15" customHeight="1"/>
    <row r="119" spans="1:6" ht="15" customHeight="1"/>
    <row r="120" spans="1:6" ht="15" customHeight="1"/>
    <row r="121" spans="1:6" ht="15" customHeight="1"/>
    <row r="122" spans="1:6" ht="15" customHeight="1"/>
    <row r="123" spans="1:6" ht="15" customHeight="1"/>
    <row r="124" spans="1:6" ht="15" customHeight="1"/>
    <row r="125" spans="1:6" ht="15" customHeight="1"/>
    <row r="126" spans="1:6" ht="15" customHeight="1"/>
    <row r="127" spans="1:6" ht="15" customHeight="1"/>
    <row r="128" spans="1:6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</sheetData>
  <mergeCells count="8">
    <mergeCell ref="E55:F55"/>
    <mergeCell ref="E57:F57"/>
    <mergeCell ref="B60:C60"/>
    <mergeCell ref="D60:E60"/>
    <mergeCell ref="E1:F1"/>
    <mergeCell ref="E3:F3"/>
    <mergeCell ref="B6:C6"/>
    <mergeCell ref="D6:E6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scaleWithDoc="0" alignWithMargins="0"/>
  <rowBreaks count="1" manualBreakCount="1">
    <brk id="54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F68"/>
  <sheetViews>
    <sheetView showGridLines="0" view="pageLayout" zoomScale="70" zoomScalePageLayoutView="70" workbookViewId="0">
      <selection activeCell="A13" sqref="A13"/>
    </sheetView>
  </sheetViews>
  <sheetFormatPr baseColWidth="10" defaultColWidth="11.42578125" defaultRowHeight="12.75"/>
  <cols>
    <col min="1" max="1" width="30.7109375" style="241" customWidth="1"/>
    <col min="2" max="5" width="12.42578125" style="241" customWidth="1"/>
    <col min="6" max="6" width="33.140625" style="241" customWidth="1"/>
    <col min="7" max="16384" width="11.42578125" style="241"/>
  </cols>
  <sheetData>
    <row r="1" spans="1:6" ht="24.75" customHeight="1">
      <c r="A1" s="515" t="s">
        <v>371</v>
      </c>
      <c r="E1" s="2543" t="s">
        <v>1436</v>
      </c>
      <c r="F1" s="2543"/>
    </row>
    <row r="2" spans="1:6" ht="18.95" customHeight="1">
      <c r="F2" s="562"/>
    </row>
    <row r="3" spans="1:6" ht="18.95" customHeight="1">
      <c r="A3" s="563" t="s">
        <v>2442</v>
      </c>
      <c r="E3" s="2549" t="s">
        <v>2428</v>
      </c>
      <c r="F3" s="2549"/>
    </row>
    <row r="4" spans="1:6" ht="18.95" customHeight="1">
      <c r="A4" s="241" t="s">
        <v>398</v>
      </c>
      <c r="E4" s="2550" t="s">
        <v>399</v>
      </c>
      <c r="F4" s="2550"/>
    </row>
    <row r="5" spans="1:6" ht="18.95" customHeight="1">
      <c r="F5" s="562"/>
    </row>
    <row r="6" spans="1:6" ht="18.95" customHeight="1">
      <c r="F6" s="562"/>
    </row>
    <row r="7" spans="1:6" ht="18.95" customHeight="1">
      <c r="F7" s="562"/>
    </row>
    <row r="8" spans="1:6" ht="16.5" customHeight="1">
      <c r="A8" s="2172" t="s">
        <v>2236</v>
      </c>
      <c r="B8" s="2306" t="s">
        <v>11</v>
      </c>
      <c r="C8" s="2306" t="s">
        <v>272</v>
      </c>
      <c r="D8" s="2306" t="s">
        <v>271</v>
      </c>
      <c r="E8" s="2307" t="s">
        <v>267</v>
      </c>
      <c r="F8" s="1589" t="s">
        <v>2235</v>
      </c>
    </row>
    <row r="9" spans="1:6" ht="16.5" customHeight="1">
      <c r="B9" s="2247" t="s">
        <v>10</v>
      </c>
      <c r="C9" s="2308" t="s">
        <v>2326</v>
      </c>
      <c r="D9" s="2308" t="s">
        <v>2327</v>
      </c>
      <c r="E9" s="2308" t="s">
        <v>2328</v>
      </c>
    </row>
    <row r="10" spans="1:6" ht="15.75">
      <c r="A10" s="1437" t="s">
        <v>403</v>
      </c>
      <c r="B10" s="1438"/>
      <c r="C10" s="1438"/>
      <c r="D10" s="1438"/>
      <c r="E10" s="1438"/>
      <c r="F10" s="274" t="s">
        <v>281</v>
      </c>
    </row>
    <row r="11" spans="1:6" ht="21" customHeight="1">
      <c r="A11" s="1439" t="s">
        <v>404</v>
      </c>
      <c r="B11" s="1445">
        <f>SUM(C11:E11)</f>
        <v>124</v>
      </c>
      <c r="C11" s="1689">
        <v>2</v>
      </c>
      <c r="D11" s="1689">
        <v>2</v>
      </c>
      <c r="E11" s="1689">
        <v>120</v>
      </c>
      <c r="F11" s="1441" t="s">
        <v>405</v>
      </c>
    </row>
    <row r="12" spans="1:6" ht="21" customHeight="1">
      <c r="A12" s="1439" t="s">
        <v>294</v>
      </c>
      <c r="B12" s="1445">
        <f t="shared" ref="B12:B18" si="0">SUM(C12:E12)</f>
        <v>367439</v>
      </c>
      <c r="C12" s="1689">
        <v>2</v>
      </c>
      <c r="D12" s="1689">
        <v>283</v>
      </c>
      <c r="E12" s="1689">
        <v>367154</v>
      </c>
      <c r="F12" s="1441" t="s">
        <v>295</v>
      </c>
    </row>
    <row r="13" spans="1:6" ht="21" customHeight="1">
      <c r="A13" s="1439" t="s">
        <v>296</v>
      </c>
      <c r="B13" s="1445">
        <f t="shared" si="0"/>
        <v>508496</v>
      </c>
      <c r="C13" s="1689">
        <v>353</v>
      </c>
      <c r="D13" s="1689">
        <v>323376</v>
      </c>
      <c r="E13" s="1689">
        <v>184767</v>
      </c>
      <c r="F13" s="1441" t="s">
        <v>297</v>
      </c>
    </row>
    <row r="14" spans="1:6" ht="21" customHeight="1">
      <c r="A14" s="1439" t="s">
        <v>298</v>
      </c>
      <c r="B14" s="1445">
        <f t="shared" si="0"/>
        <v>532760</v>
      </c>
      <c r="C14" s="1689">
        <v>268964</v>
      </c>
      <c r="D14" s="1689">
        <v>177663</v>
      </c>
      <c r="E14" s="1689">
        <v>86133</v>
      </c>
      <c r="F14" s="1441" t="s">
        <v>299</v>
      </c>
    </row>
    <row r="15" spans="1:6" ht="21" customHeight="1">
      <c r="A15" s="1439" t="s">
        <v>406</v>
      </c>
      <c r="B15" s="1445">
        <f t="shared" si="0"/>
        <v>297904</v>
      </c>
      <c r="C15" s="1689">
        <v>174566</v>
      </c>
      <c r="D15" s="1689">
        <v>80710</v>
      </c>
      <c r="E15" s="1689">
        <v>42628</v>
      </c>
      <c r="F15" s="1441" t="s">
        <v>407</v>
      </c>
    </row>
    <row r="16" spans="1:6" ht="21" customHeight="1">
      <c r="A16" s="1439" t="s">
        <v>408</v>
      </c>
      <c r="B16" s="1445">
        <f t="shared" si="0"/>
        <v>147064</v>
      </c>
      <c r="C16" s="1689">
        <v>93496</v>
      </c>
      <c r="D16" s="1689">
        <v>37859</v>
      </c>
      <c r="E16" s="1689">
        <v>15709</v>
      </c>
      <c r="F16" s="1441" t="s">
        <v>409</v>
      </c>
    </row>
    <row r="17" spans="1:6" ht="21" customHeight="1">
      <c r="A17" s="1439" t="s">
        <v>410</v>
      </c>
      <c r="B17" s="1445">
        <f t="shared" si="0"/>
        <v>63014</v>
      </c>
      <c r="C17" s="1689">
        <v>45237</v>
      </c>
      <c r="D17" s="1689">
        <v>13357</v>
      </c>
      <c r="E17" s="1689">
        <v>4420</v>
      </c>
      <c r="F17" s="1441" t="s">
        <v>411</v>
      </c>
    </row>
    <row r="18" spans="1:6" ht="21" customHeight="1">
      <c r="A18" s="1439" t="s">
        <v>412</v>
      </c>
      <c r="B18" s="1445">
        <f t="shared" si="0"/>
        <v>26392</v>
      </c>
      <c r="C18" s="1689">
        <v>20630</v>
      </c>
      <c r="D18" s="1689">
        <v>4386</v>
      </c>
      <c r="E18" s="1689">
        <v>1376</v>
      </c>
      <c r="F18" s="1441" t="s">
        <v>413</v>
      </c>
    </row>
    <row r="19" spans="1:6" ht="15" customHeight="1">
      <c r="A19" s="1438"/>
      <c r="B19" s="1445"/>
      <c r="C19" s="1445"/>
      <c r="D19" s="1445"/>
      <c r="E19" s="1445"/>
      <c r="F19" s="1438"/>
    </row>
    <row r="20" spans="1:6" ht="24" customHeight="1">
      <c r="A20" s="1253" t="s">
        <v>10</v>
      </c>
      <c r="B20" s="1445">
        <f>SUM(B11:B19)</f>
        <v>1943193</v>
      </c>
      <c r="C20" s="1445">
        <f t="shared" ref="C20:E20" si="1">SUM(C11:C19)</f>
        <v>603250</v>
      </c>
      <c r="D20" s="1445">
        <f t="shared" si="1"/>
        <v>637636</v>
      </c>
      <c r="E20" s="1445">
        <f t="shared" si="1"/>
        <v>702307</v>
      </c>
      <c r="F20" s="1251" t="s">
        <v>11</v>
      </c>
    </row>
    <row r="21" spans="1:6" ht="21" customHeight="1">
      <c r="A21" s="1253"/>
      <c r="B21" s="1445"/>
      <c r="C21" s="1440"/>
      <c r="D21" s="1440"/>
      <c r="E21" s="1440"/>
      <c r="F21" s="1251"/>
    </row>
    <row r="22" spans="1:6" ht="21" customHeight="1">
      <c r="A22" s="1437" t="s">
        <v>6</v>
      </c>
      <c r="B22" s="1445"/>
      <c r="C22" s="1443"/>
      <c r="D22" s="1443"/>
      <c r="E22" s="1443"/>
      <c r="F22" s="274" t="s">
        <v>7</v>
      </c>
    </row>
    <row r="23" spans="1:6" ht="21" customHeight="1">
      <c r="A23" s="1438" t="s">
        <v>404</v>
      </c>
      <c r="B23" s="1445">
        <f>SUM(C23:E23)</f>
        <v>70</v>
      </c>
      <c r="C23" s="1689">
        <v>2</v>
      </c>
      <c r="D23" s="1689">
        <v>1</v>
      </c>
      <c r="E23" s="1689">
        <v>67</v>
      </c>
      <c r="F23" s="1444" t="s">
        <v>405</v>
      </c>
    </row>
    <row r="24" spans="1:6" ht="21" customHeight="1">
      <c r="A24" s="1438" t="s">
        <v>294</v>
      </c>
      <c r="B24" s="1445">
        <f t="shared" ref="B24:B30" si="2">SUM(C24:E24)</f>
        <v>194831</v>
      </c>
      <c r="C24" s="1689">
        <v>1</v>
      </c>
      <c r="D24" s="1689">
        <v>162</v>
      </c>
      <c r="E24" s="1689">
        <v>194668</v>
      </c>
      <c r="F24" s="1444" t="s">
        <v>295</v>
      </c>
    </row>
    <row r="25" spans="1:6" ht="21" customHeight="1">
      <c r="A25" s="1438" t="s">
        <v>296</v>
      </c>
      <c r="B25" s="1445">
        <f t="shared" si="2"/>
        <v>260269</v>
      </c>
      <c r="C25" s="1689">
        <v>200</v>
      </c>
      <c r="D25" s="1689">
        <v>180937</v>
      </c>
      <c r="E25" s="1689">
        <v>79132</v>
      </c>
      <c r="F25" s="1444" t="s">
        <v>297</v>
      </c>
    </row>
    <row r="26" spans="1:6" ht="21" customHeight="1">
      <c r="A26" s="1438" t="s">
        <v>298</v>
      </c>
      <c r="B26" s="1445">
        <f t="shared" si="2"/>
        <v>265312</v>
      </c>
      <c r="C26" s="1689">
        <v>156303</v>
      </c>
      <c r="D26" s="1689">
        <v>83574</v>
      </c>
      <c r="E26" s="1689">
        <v>25435</v>
      </c>
      <c r="F26" s="1444" t="s">
        <v>299</v>
      </c>
    </row>
    <row r="27" spans="1:6" ht="21" customHeight="1">
      <c r="A27" s="1438" t="s">
        <v>406</v>
      </c>
      <c r="B27" s="1445">
        <f t="shared" si="2"/>
        <v>125620</v>
      </c>
      <c r="C27" s="1689">
        <v>86796</v>
      </c>
      <c r="D27" s="1689">
        <v>28991</v>
      </c>
      <c r="E27" s="1689">
        <v>9833</v>
      </c>
      <c r="F27" s="1444" t="s">
        <v>407</v>
      </c>
    </row>
    <row r="28" spans="1:6" ht="21" customHeight="1">
      <c r="A28" s="1438" t="s">
        <v>408</v>
      </c>
      <c r="B28" s="1445">
        <f t="shared" si="2"/>
        <v>52811</v>
      </c>
      <c r="C28" s="1689">
        <v>38279</v>
      </c>
      <c r="D28" s="1689">
        <v>11093</v>
      </c>
      <c r="E28" s="1689">
        <v>3439</v>
      </c>
      <c r="F28" s="1444" t="s">
        <v>409</v>
      </c>
    </row>
    <row r="29" spans="1:6" ht="21" customHeight="1">
      <c r="A29" s="1438" t="s">
        <v>410</v>
      </c>
      <c r="B29" s="1445">
        <f t="shared" si="2"/>
        <v>20768</v>
      </c>
      <c r="C29" s="1689">
        <v>16133</v>
      </c>
      <c r="D29" s="1689">
        <v>3655</v>
      </c>
      <c r="E29" s="1689">
        <v>980</v>
      </c>
      <c r="F29" s="1444" t="s">
        <v>411</v>
      </c>
    </row>
    <row r="30" spans="1:6" ht="21" customHeight="1">
      <c r="A30" s="1438" t="s">
        <v>412</v>
      </c>
      <c r="B30" s="1445">
        <f t="shared" si="2"/>
        <v>8415</v>
      </c>
      <c r="C30" s="1689">
        <v>6725</v>
      </c>
      <c r="D30" s="1689">
        <v>1296</v>
      </c>
      <c r="E30" s="1689">
        <v>394</v>
      </c>
      <c r="F30" s="1444" t="s">
        <v>413</v>
      </c>
    </row>
    <row r="31" spans="1:6" ht="37.5" customHeight="1">
      <c r="A31" s="1253" t="s">
        <v>10</v>
      </c>
      <c r="B31" s="1445">
        <f>SUM(B23:B30)</f>
        <v>928096</v>
      </c>
      <c r="C31" s="1445">
        <f>SUM(C23:C30)</f>
        <v>304439</v>
      </c>
      <c r="D31" s="1445">
        <f>SUM(D23:D30)</f>
        <v>309709</v>
      </c>
      <c r="E31" s="1445">
        <f>SUM(E23:E30)</f>
        <v>313948</v>
      </c>
      <c r="F31" s="1251" t="s">
        <v>11</v>
      </c>
    </row>
    <row r="32" spans="1:6" ht="12.75" customHeight="1">
      <c r="F32" s="567"/>
    </row>
    <row r="33" spans="2:6" ht="12.75" customHeight="1">
      <c r="B33" s="568"/>
      <c r="C33" s="568"/>
      <c r="F33" s="567"/>
    </row>
    <row r="34" spans="2:6" ht="18" customHeight="1">
      <c r="F34" s="567"/>
    </row>
    <row r="35" spans="2:6" ht="18" customHeight="1">
      <c r="F35" s="567"/>
    </row>
    <row r="36" spans="2:6" ht="18" customHeight="1">
      <c r="F36" s="567"/>
    </row>
    <row r="37" spans="2:6" ht="18" customHeight="1">
      <c r="F37" s="567"/>
    </row>
    <row r="38" spans="2:6" ht="12.75" customHeight="1">
      <c r="F38" s="430"/>
    </row>
    <row r="39" spans="2:6" ht="12.75" customHeight="1">
      <c r="F39" s="567"/>
    </row>
    <row r="40" spans="2:6" ht="12.75" customHeight="1">
      <c r="F40" s="567"/>
    </row>
    <row r="41" spans="2:6" ht="12.75" customHeight="1">
      <c r="F41" s="430"/>
    </row>
    <row r="42" spans="2:6" ht="12.75" customHeight="1">
      <c r="F42" s="567"/>
    </row>
    <row r="43" spans="2:6" ht="12.75" customHeight="1">
      <c r="F43" s="567"/>
    </row>
    <row r="44" spans="2:6" ht="12.75" customHeight="1">
      <c r="F44" s="567"/>
    </row>
    <row r="45" spans="2:6" ht="12.75" customHeight="1">
      <c r="F45" s="567"/>
    </row>
    <row r="46" spans="2:6" ht="12.75" customHeight="1">
      <c r="F46" s="567"/>
    </row>
    <row r="47" spans="2:6" ht="12.75" customHeight="1">
      <c r="F47" s="567"/>
    </row>
    <row r="48" spans="2:6" ht="12.75" customHeight="1">
      <c r="F48" s="567"/>
    </row>
    <row r="49" spans="1:6" ht="12.75" customHeight="1">
      <c r="F49" s="430"/>
    </row>
    <row r="50" spans="1:6" ht="12.75" customHeight="1">
      <c r="F50" s="430"/>
    </row>
    <row r="51" spans="1:6" ht="15">
      <c r="A51" s="927" t="s">
        <v>1578</v>
      </c>
      <c r="B51" s="367"/>
      <c r="C51" s="367"/>
      <c r="D51" s="541"/>
      <c r="E51" s="516"/>
      <c r="F51" s="23" t="s">
        <v>1577</v>
      </c>
    </row>
    <row r="52" spans="1:6" ht="9.9499999999999993" customHeight="1">
      <c r="F52" s="430"/>
    </row>
    <row r="53" spans="1:6" ht="9.9499999999999993" customHeight="1"/>
    <row r="54" spans="1:6" ht="9.9499999999999993" customHeight="1"/>
    <row r="55" spans="1:6" ht="9.9499999999999993" customHeight="1"/>
    <row r="56" spans="1:6" ht="12.75" customHeight="1"/>
    <row r="57" spans="1:6" ht="12.75" customHeight="1">
      <c r="A57" s="539"/>
      <c r="F57" s="540"/>
    </row>
    <row r="58" spans="1:6" ht="12.75" customHeight="1"/>
    <row r="59" spans="1:6" ht="12.75" customHeight="1">
      <c r="A59" s="2551"/>
      <c r="B59" s="2551"/>
      <c r="C59" s="2551"/>
      <c r="D59" s="2551"/>
      <c r="E59" s="2551"/>
      <c r="F59" s="2551"/>
    </row>
    <row r="60" spans="1:6" ht="12.75" customHeight="1">
      <c r="E60" s="276"/>
    </row>
    <row r="61" spans="1:6" ht="12.75" customHeight="1"/>
    <row r="62" spans="1:6" ht="12.75" customHeight="1"/>
    <row r="63" spans="1:6" ht="12.75" customHeight="1"/>
    <row r="64" spans="1:6" ht="12.75" customHeight="1"/>
    <row r="65" ht="12.75" customHeight="1"/>
    <row r="66" ht="12.75" customHeight="1"/>
    <row r="67" ht="12.75" customHeight="1"/>
    <row r="68" ht="12.75" customHeight="1"/>
  </sheetData>
  <mergeCells count="4">
    <mergeCell ref="E1:F1"/>
    <mergeCell ref="E3:F3"/>
    <mergeCell ref="E4:F4"/>
    <mergeCell ref="A59:F59"/>
  </mergeCells>
  <pageMargins left="0.78740157480314965" right="0.578125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F63"/>
  <sheetViews>
    <sheetView showGridLines="0" view="pageLayout" zoomScale="70" zoomScaleSheetLayoutView="136" zoomScalePageLayoutView="70" workbookViewId="0">
      <selection activeCell="C19" sqref="C19"/>
    </sheetView>
  </sheetViews>
  <sheetFormatPr baseColWidth="10" defaultColWidth="11.42578125" defaultRowHeight="12.75"/>
  <cols>
    <col min="1" max="1" width="30.7109375" style="241" customWidth="1"/>
    <col min="2" max="2" width="10.7109375" style="241" customWidth="1"/>
    <col min="3" max="5" width="13.28515625" style="241" customWidth="1"/>
    <col min="6" max="6" width="32.42578125" style="241" customWidth="1"/>
    <col min="7" max="16384" width="11.42578125" style="241"/>
  </cols>
  <sheetData>
    <row r="1" spans="1:6" ht="24.75" customHeight="1">
      <c r="A1" s="515" t="s">
        <v>371</v>
      </c>
      <c r="E1" s="2543" t="s">
        <v>1436</v>
      </c>
      <c r="F1" s="2543"/>
    </row>
    <row r="2" spans="1:6" ht="18.95" customHeight="1">
      <c r="F2" s="562"/>
    </row>
    <row r="3" spans="1:6" ht="18.95" customHeight="1">
      <c r="A3" s="563" t="s">
        <v>2441</v>
      </c>
      <c r="E3" s="2549" t="s">
        <v>2429</v>
      </c>
      <c r="F3" s="2549"/>
    </row>
    <row r="4" spans="1:6" ht="18.95" customHeight="1">
      <c r="A4" s="569" t="s">
        <v>415</v>
      </c>
      <c r="E4" s="2550" t="s">
        <v>416</v>
      </c>
      <c r="F4" s="2550"/>
    </row>
    <row r="5" spans="1:6" ht="18.95" customHeight="1">
      <c r="F5" s="562"/>
    </row>
    <row r="6" spans="1:6" ht="15.75" customHeight="1">
      <c r="F6" s="562"/>
    </row>
    <row r="7" spans="1:6" ht="15.75" customHeight="1">
      <c r="F7" s="562"/>
    </row>
    <row r="8" spans="1:6" ht="16.5" customHeight="1">
      <c r="A8" s="2172" t="s">
        <v>2236</v>
      </c>
      <c r="B8" s="1437" t="s">
        <v>11</v>
      </c>
      <c r="C8" s="1437" t="s">
        <v>272</v>
      </c>
      <c r="D8" s="1437" t="s">
        <v>271</v>
      </c>
      <c r="E8" s="1472" t="s">
        <v>267</v>
      </c>
      <c r="F8" s="1589" t="s">
        <v>2235</v>
      </c>
    </row>
    <row r="9" spans="1:6" ht="16.5" customHeight="1">
      <c r="A9" s="1438"/>
      <c r="B9" s="1473" t="s">
        <v>10</v>
      </c>
      <c r="C9" s="1474" t="s">
        <v>1824</v>
      </c>
      <c r="D9" s="1474" t="s">
        <v>1586</v>
      </c>
      <c r="E9" s="1474" t="s">
        <v>1825</v>
      </c>
      <c r="F9" s="1475"/>
    </row>
    <row r="10" spans="1:6" ht="15.75">
      <c r="A10" s="1437" t="s">
        <v>403</v>
      </c>
      <c r="B10" s="1438"/>
      <c r="C10" s="1438"/>
      <c r="D10" s="1438"/>
      <c r="E10" s="1438"/>
      <c r="F10" s="274" t="s">
        <v>281</v>
      </c>
    </row>
    <row r="11" spans="1:6" s="570" customFormat="1" ht="21" customHeight="1">
      <c r="A11" s="1438" t="s">
        <v>404</v>
      </c>
      <c r="B11" s="1259">
        <f>SUM(C11:E11)</f>
        <v>66</v>
      </c>
      <c r="C11" s="1691">
        <v>1</v>
      </c>
      <c r="D11" s="1691">
        <v>2</v>
      </c>
      <c r="E11" s="1691">
        <v>63</v>
      </c>
      <c r="F11" s="1444" t="s">
        <v>405</v>
      </c>
    </row>
    <row r="12" spans="1:6" s="570" customFormat="1" ht="21" customHeight="1">
      <c r="A12" s="1438" t="s">
        <v>294</v>
      </c>
      <c r="B12" s="1259">
        <f t="shared" ref="B12:B18" si="0">SUM(C12:E12)</f>
        <v>142379</v>
      </c>
      <c r="C12" s="1691">
        <v>0</v>
      </c>
      <c r="D12" s="1691">
        <v>136</v>
      </c>
      <c r="E12" s="1691">
        <v>142243</v>
      </c>
      <c r="F12" s="1444" t="s">
        <v>295</v>
      </c>
    </row>
    <row r="13" spans="1:6" s="570" customFormat="1" ht="21" customHeight="1">
      <c r="A13" s="1438" t="s">
        <v>296</v>
      </c>
      <c r="B13" s="1259">
        <f t="shared" si="0"/>
        <v>205733</v>
      </c>
      <c r="C13" s="1691">
        <v>136</v>
      </c>
      <c r="D13" s="1691">
        <v>120413</v>
      </c>
      <c r="E13" s="1691">
        <v>85184</v>
      </c>
      <c r="F13" s="1444" t="s">
        <v>297</v>
      </c>
    </row>
    <row r="14" spans="1:6" s="570" customFormat="1" ht="21" customHeight="1">
      <c r="A14" s="1438" t="s">
        <v>298</v>
      </c>
      <c r="B14" s="1259">
        <f t="shared" si="0"/>
        <v>217891</v>
      </c>
      <c r="C14" s="1691">
        <v>95634</v>
      </c>
      <c r="D14" s="1691">
        <v>79531</v>
      </c>
      <c r="E14" s="1691">
        <v>42726</v>
      </c>
      <c r="F14" s="1444" t="s">
        <v>299</v>
      </c>
    </row>
    <row r="15" spans="1:6" s="570" customFormat="1" ht="21" customHeight="1">
      <c r="A15" s="1438" t="s">
        <v>406</v>
      </c>
      <c r="B15" s="1259">
        <f t="shared" si="0"/>
        <v>134232</v>
      </c>
      <c r="C15" s="1691">
        <v>74703</v>
      </c>
      <c r="D15" s="1691">
        <v>38723</v>
      </c>
      <c r="E15" s="1691">
        <v>20806</v>
      </c>
      <c r="F15" s="1444" t="s">
        <v>407</v>
      </c>
    </row>
    <row r="16" spans="1:6" s="570" customFormat="1" ht="21" customHeight="1">
      <c r="A16" s="1438" t="s">
        <v>408</v>
      </c>
      <c r="B16" s="1259">
        <f t="shared" si="0"/>
        <v>69134</v>
      </c>
      <c r="C16" s="1691">
        <v>43120</v>
      </c>
      <c r="D16" s="1691">
        <v>18157</v>
      </c>
      <c r="E16" s="1691">
        <v>7857</v>
      </c>
      <c r="F16" s="1444" t="s">
        <v>409</v>
      </c>
    </row>
    <row r="17" spans="1:6" s="570" customFormat="1" ht="21" customHeight="1">
      <c r="A17" s="1438" t="s">
        <v>410</v>
      </c>
      <c r="B17" s="1259">
        <f t="shared" si="0"/>
        <v>31379</v>
      </c>
      <c r="C17" s="1691">
        <v>22044</v>
      </c>
      <c r="D17" s="1691">
        <v>7002</v>
      </c>
      <c r="E17" s="1691">
        <v>2333</v>
      </c>
      <c r="F17" s="1444" t="s">
        <v>411</v>
      </c>
    </row>
    <row r="18" spans="1:6" s="570" customFormat="1" ht="21" customHeight="1">
      <c r="A18" s="1438" t="s">
        <v>412</v>
      </c>
      <c r="B18" s="1259">
        <f t="shared" si="0"/>
        <v>14350</v>
      </c>
      <c r="C18" s="1691">
        <v>11046</v>
      </c>
      <c r="D18" s="1691">
        <v>2500</v>
      </c>
      <c r="E18" s="1691">
        <v>804</v>
      </c>
      <c r="F18" s="1444" t="s">
        <v>413</v>
      </c>
    </row>
    <row r="19" spans="1:6" ht="27.95" customHeight="1">
      <c r="A19" s="1252" t="s">
        <v>27</v>
      </c>
      <c r="B19" s="1259">
        <f>SUM(B11:B18)</f>
        <v>815164</v>
      </c>
      <c r="C19" s="1259">
        <f>SUM(C11:C18)</f>
        <v>246684</v>
      </c>
      <c r="D19" s="1259">
        <f>SUM(D11:D18)</f>
        <v>266464</v>
      </c>
      <c r="E19" s="1259">
        <f>SUM(E11:E18)</f>
        <v>302016</v>
      </c>
      <c r="F19" s="274" t="s">
        <v>414</v>
      </c>
    </row>
    <row r="20" spans="1:6" ht="21" customHeight="1">
      <c r="A20" s="1438"/>
      <c r="B20" s="1438"/>
      <c r="C20" s="1438"/>
      <c r="D20" s="1438"/>
      <c r="E20" s="1438"/>
      <c r="F20" s="274"/>
    </row>
    <row r="21" spans="1:6" ht="21" customHeight="1">
      <c r="A21" s="1438"/>
      <c r="B21" s="1446"/>
      <c r="C21" s="1446"/>
      <c r="D21" s="1446"/>
      <c r="E21" s="1446"/>
      <c r="F21" s="1438"/>
    </row>
    <row r="22" spans="1:6" ht="21" customHeight="1">
      <c r="A22" s="1437" t="s">
        <v>6</v>
      </c>
      <c r="B22" s="1446"/>
      <c r="C22" s="1446"/>
      <c r="D22" s="1446"/>
      <c r="E22" s="1446"/>
      <c r="F22" s="274" t="s">
        <v>7</v>
      </c>
    </row>
    <row r="23" spans="1:6" s="570" customFormat="1" ht="21" customHeight="1">
      <c r="A23" s="1438" t="s">
        <v>404</v>
      </c>
      <c r="B23" s="1259">
        <f>SUM(C23:E23)</f>
        <v>39</v>
      </c>
      <c r="C23" s="1691">
        <v>1</v>
      </c>
      <c r="D23" s="1691">
        <v>1</v>
      </c>
      <c r="E23" s="1691">
        <v>37</v>
      </c>
      <c r="F23" s="1444" t="s">
        <v>405</v>
      </c>
    </row>
    <row r="24" spans="1:6" s="570" customFormat="1" ht="21" customHeight="1">
      <c r="A24" s="1438" t="s">
        <v>294</v>
      </c>
      <c r="B24" s="1259">
        <f t="shared" ref="B24:B30" si="1">SUM(C24:E24)</f>
        <v>76291</v>
      </c>
      <c r="C24" s="1691">
        <v>0</v>
      </c>
      <c r="D24" s="1691">
        <v>85</v>
      </c>
      <c r="E24" s="1691">
        <v>76206</v>
      </c>
      <c r="F24" s="1444" t="s">
        <v>295</v>
      </c>
    </row>
    <row r="25" spans="1:6" s="570" customFormat="1" ht="21" customHeight="1">
      <c r="A25" s="1438" t="s">
        <v>296</v>
      </c>
      <c r="B25" s="1259">
        <f t="shared" si="1"/>
        <v>105116</v>
      </c>
      <c r="C25" s="1691">
        <v>80</v>
      </c>
      <c r="D25" s="1691">
        <v>68640</v>
      </c>
      <c r="E25" s="1691">
        <v>36396</v>
      </c>
      <c r="F25" s="1444" t="s">
        <v>297</v>
      </c>
    </row>
    <row r="26" spans="1:6" s="570" customFormat="1" ht="21" customHeight="1">
      <c r="A26" s="1438" t="s">
        <v>298</v>
      </c>
      <c r="B26" s="1259">
        <f t="shared" si="1"/>
        <v>107294</v>
      </c>
      <c r="C26" s="1691">
        <v>57051</v>
      </c>
      <c r="D26" s="1691">
        <v>37800</v>
      </c>
      <c r="E26" s="1691">
        <v>12443</v>
      </c>
      <c r="F26" s="1444" t="s">
        <v>299</v>
      </c>
    </row>
    <row r="27" spans="1:6" s="570" customFormat="1" ht="21" customHeight="1">
      <c r="A27" s="1438" t="s">
        <v>406</v>
      </c>
      <c r="B27" s="1259">
        <f t="shared" si="1"/>
        <v>55594</v>
      </c>
      <c r="C27" s="1691">
        <v>37607</v>
      </c>
      <c r="D27" s="1691">
        <v>13521</v>
      </c>
      <c r="E27" s="1691">
        <v>4466</v>
      </c>
      <c r="F27" s="1444" t="s">
        <v>407</v>
      </c>
    </row>
    <row r="28" spans="1:6" s="570" customFormat="1" ht="21" customHeight="1">
      <c r="A28" s="1438" t="s">
        <v>408</v>
      </c>
      <c r="B28" s="1259">
        <f t="shared" si="1"/>
        <v>23621</v>
      </c>
      <c r="C28" s="1691">
        <v>17172</v>
      </c>
      <c r="D28" s="1691">
        <v>4917</v>
      </c>
      <c r="E28" s="1691">
        <v>1532</v>
      </c>
      <c r="F28" s="1444" t="s">
        <v>409</v>
      </c>
    </row>
    <row r="29" spans="1:6" s="570" customFormat="1" ht="21" customHeight="1">
      <c r="A29" s="1438" t="s">
        <v>410</v>
      </c>
      <c r="B29" s="1259">
        <f t="shared" si="1"/>
        <v>9404</v>
      </c>
      <c r="C29" s="1691">
        <v>7243</v>
      </c>
      <c r="D29" s="1691">
        <v>1692</v>
      </c>
      <c r="E29" s="1691">
        <v>469</v>
      </c>
      <c r="F29" s="1444" t="s">
        <v>411</v>
      </c>
    </row>
    <row r="30" spans="1:6" s="570" customFormat="1" ht="21" customHeight="1">
      <c r="A30" s="1438" t="s">
        <v>412</v>
      </c>
      <c r="B30" s="1259">
        <f t="shared" si="1"/>
        <v>3990</v>
      </c>
      <c r="C30" s="1691">
        <v>3140</v>
      </c>
      <c r="D30" s="1691">
        <v>645</v>
      </c>
      <c r="E30" s="1691">
        <v>205</v>
      </c>
      <c r="F30" s="1444" t="s">
        <v>413</v>
      </c>
    </row>
    <row r="31" spans="1:6" ht="21" customHeight="1">
      <c r="A31" s="1252" t="s">
        <v>27</v>
      </c>
      <c r="B31" s="1259">
        <f>SUM(B23:B30)</f>
        <v>381349</v>
      </c>
      <c r="C31" s="1259">
        <f>SUM(C23:C30)</f>
        <v>122294</v>
      </c>
      <c r="D31" s="1259">
        <f>SUM(D23:D30)</f>
        <v>127301</v>
      </c>
      <c r="E31" s="1259">
        <f>SUM(E23:E30)</f>
        <v>131754</v>
      </c>
      <c r="F31" s="274" t="s">
        <v>414</v>
      </c>
    </row>
    <row r="32" spans="1:6" ht="12.75" customHeight="1"/>
    <row r="33" spans="6:6" ht="12.75" customHeight="1">
      <c r="F33" s="567"/>
    </row>
    <row r="34" spans="6:6" ht="12.75" customHeight="1">
      <c r="F34" s="567"/>
    </row>
    <row r="35" spans="6:6" ht="17.25" customHeight="1">
      <c r="F35" s="567"/>
    </row>
    <row r="36" spans="6:6" ht="17.25" customHeight="1">
      <c r="F36" s="567"/>
    </row>
    <row r="37" spans="6:6" ht="17.25" customHeight="1">
      <c r="F37" s="567"/>
    </row>
    <row r="38" spans="6:6" ht="17.25" customHeight="1">
      <c r="F38" s="567"/>
    </row>
    <row r="39" spans="6:6" ht="17.25" customHeight="1">
      <c r="F39" s="430"/>
    </row>
    <row r="40" spans="6:6" ht="12.75" customHeight="1">
      <c r="F40" s="430"/>
    </row>
    <row r="41" spans="6:6" ht="12.75" customHeight="1">
      <c r="F41" s="567"/>
    </row>
    <row r="42" spans="6:6" ht="12.75" customHeight="1">
      <c r="F42" s="567"/>
    </row>
    <row r="43" spans="6:6" ht="12.75" customHeight="1">
      <c r="F43" s="567"/>
    </row>
    <row r="44" spans="6:6" ht="12.75" customHeight="1">
      <c r="F44" s="567"/>
    </row>
    <row r="45" spans="6:6" ht="12.75" customHeight="1">
      <c r="F45" s="567"/>
    </row>
    <row r="46" spans="6:6" ht="12.75" customHeight="1">
      <c r="F46" s="567"/>
    </row>
    <row r="47" spans="6:6" ht="12.75" customHeight="1">
      <c r="F47" s="567"/>
    </row>
    <row r="48" spans="6:6" ht="12.75" customHeight="1"/>
    <row r="49" spans="1:6" ht="12.75" customHeight="1"/>
    <row r="50" spans="1:6" ht="12.75" customHeight="1">
      <c r="A50" s="927" t="s">
        <v>1578</v>
      </c>
      <c r="B50" s="367"/>
      <c r="C50" s="367"/>
      <c r="D50" s="541"/>
      <c r="E50" s="516"/>
      <c r="F50" s="1650" t="s">
        <v>1577</v>
      </c>
    </row>
    <row r="51" spans="1:6" ht="12.75" customHeight="1">
      <c r="A51" s="22"/>
      <c r="F51" s="23"/>
    </row>
    <row r="52" spans="1:6" ht="12.75" customHeight="1">
      <c r="A52" s="22"/>
      <c r="F52" s="23"/>
    </row>
    <row r="53" spans="1:6" ht="12.75" customHeight="1">
      <c r="A53" s="22"/>
      <c r="F53" s="23"/>
    </row>
    <row r="54" spans="1:6" ht="12.75" customHeight="1">
      <c r="A54" s="22"/>
      <c r="F54" s="23"/>
    </row>
    <row r="55" spans="1:6" ht="12.75" customHeight="1">
      <c r="A55" s="539"/>
      <c r="F55" s="540"/>
    </row>
    <row r="56" spans="1:6" ht="12.75" customHeight="1"/>
    <row r="57" spans="1:6" ht="12.75" customHeight="1">
      <c r="A57" s="2551"/>
      <c r="B57" s="2551"/>
      <c r="C57" s="2551"/>
      <c r="D57" s="2551"/>
      <c r="E57" s="2551"/>
      <c r="F57" s="2551"/>
    </row>
    <row r="58" spans="1:6" ht="12.75" customHeight="1"/>
    <row r="59" spans="1:6" ht="12.75" customHeight="1"/>
    <row r="60" spans="1:6" ht="12.75" customHeight="1"/>
    <row r="61" spans="1:6" ht="12.75" customHeight="1"/>
    <row r="62" spans="1:6" ht="12.75" customHeight="1"/>
    <row r="63" spans="1:6" ht="12.75" customHeight="1"/>
  </sheetData>
  <mergeCells count="4">
    <mergeCell ref="E1:F1"/>
    <mergeCell ref="E3:F3"/>
    <mergeCell ref="E4:F4"/>
    <mergeCell ref="A57:F57"/>
  </mergeCells>
  <pageMargins left="0.78740157480314965" right="0.6484375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 syncVertical="1" syncRef="A1">
    <tabColor theme="6" tint="-0.249977111117893"/>
  </sheetPr>
  <dimension ref="A1:F118"/>
  <sheetViews>
    <sheetView showGridLines="0" view="pageLayout" zoomScale="80" zoomScalePageLayoutView="80" workbookViewId="0">
      <selection activeCell="D101" sqref="D101"/>
    </sheetView>
  </sheetViews>
  <sheetFormatPr baseColWidth="10" defaultColWidth="11" defaultRowHeight="12.75"/>
  <cols>
    <col min="1" max="1" width="32.7109375" style="556" customWidth="1"/>
    <col min="2" max="5" width="10.7109375" style="556" customWidth="1"/>
    <col min="6" max="6" width="31.85546875" style="556" customWidth="1"/>
    <col min="7" max="8" width="11" style="556" customWidth="1"/>
    <col min="9" max="18" width="9.85546875" style="556" customWidth="1"/>
    <col min="19" max="22" width="11" style="556" customWidth="1"/>
    <col min="23" max="23" width="14.42578125" style="556" customWidth="1"/>
    <col min="24" max="24" width="4.140625" style="556" customWidth="1"/>
    <col min="25" max="25" width="13.28515625" style="556" customWidth="1"/>
    <col min="26" max="26" width="28.140625" style="556" customWidth="1"/>
    <col min="27" max="27" width="11" style="556" customWidth="1"/>
    <col min="28" max="28" width="14.42578125" style="556" customWidth="1"/>
    <col min="29" max="29" width="4.140625" style="556" customWidth="1"/>
    <col min="30" max="31" width="11" style="556" customWidth="1"/>
    <col min="32" max="32" width="14.42578125" style="556" customWidth="1"/>
    <col min="33" max="33" width="4.140625" style="556" customWidth="1"/>
    <col min="34" max="34" width="14.42578125" style="556" customWidth="1"/>
    <col min="35" max="16384" width="11" style="556"/>
  </cols>
  <sheetData>
    <row r="1" spans="1:6" ht="24.75" customHeight="1">
      <c r="A1" s="515" t="s">
        <v>371</v>
      </c>
      <c r="E1" s="2543" t="s">
        <v>1436</v>
      </c>
      <c r="F1" s="2543"/>
    </row>
    <row r="2" spans="1:6" ht="18.95" customHeight="1">
      <c r="F2" s="571"/>
    </row>
    <row r="3" spans="1:6" ht="18.95" customHeight="1">
      <c r="A3" s="572" t="s">
        <v>2440</v>
      </c>
      <c r="F3" s="2338" t="s">
        <v>2430</v>
      </c>
    </row>
    <row r="4" spans="1:6" ht="18.95" customHeight="1">
      <c r="A4" s="572" t="s">
        <v>339</v>
      </c>
      <c r="F4" s="574" t="s">
        <v>249</v>
      </c>
    </row>
    <row r="5" spans="1:6" ht="18.95" customHeight="1">
      <c r="A5" s="575"/>
      <c r="F5" s="576"/>
    </row>
    <row r="6" spans="1:6" ht="18.95" customHeight="1">
      <c r="A6" s="575"/>
      <c r="F6" s="576"/>
    </row>
    <row r="7" spans="1:6" ht="16.5" customHeight="1">
      <c r="A7" s="2093" t="s">
        <v>2236</v>
      </c>
      <c r="B7" s="2554" t="s">
        <v>417</v>
      </c>
      <c r="C7" s="2554"/>
      <c r="D7" s="2554" t="s">
        <v>418</v>
      </c>
      <c r="E7" s="2554"/>
      <c r="F7" s="1592" t="s">
        <v>2235</v>
      </c>
    </row>
    <row r="8" spans="1:6" ht="12.95" customHeight="1">
      <c r="A8" s="167"/>
      <c r="B8" s="2555" t="s">
        <v>419</v>
      </c>
      <c r="C8" s="2555"/>
      <c r="D8" s="2555" t="s">
        <v>420</v>
      </c>
      <c r="E8" s="2555"/>
      <c r="F8" s="167"/>
    </row>
    <row r="9" spans="1:6" ht="12.95" customHeight="1">
      <c r="A9" s="98"/>
      <c r="B9" s="577" t="s">
        <v>11</v>
      </c>
      <c r="C9" s="577" t="s">
        <v>263</v>
      </c>
      <c r="D9" s="577" t="s">
        <v>11</v>
      </c>
      <c r="E9" s="577" t="s">
        <v>263</v>
      </c>
      <c r="F9" s="522"/>
    </row>
    <row r="10" spans="1:6" ht="12.95" customHeight="1">
      <c r="A10" s="171"/>
      <c r="B10" s="2314" t="s">
        <v>421</v>
      </c>
      <c r="C10" s="2314" t="s">
        <v>332</v>
      </c>
      <c r="D10" s="2314" t="s">
        <v>421</v>
      </c>
      <c r="E10" s="2314" t="s">
        <v>332</v>
      </c>
      <c r="F10" s="172"/>
    </row>
    <row r="11" spans="1:6" s="581" customFormat="1" ht="6.75" customHeight="1">
      <c r="A11" s="556"/>
      <c r="B11" s="578"/>
      <c r="C11" s="579"/>
      <c r="D11" s="578"/>
      <c r="E11" s="578"/>
      <c r="F11" s="580"/>
    </row>
    <row r="12" spans="1:6" s="581" customFormat="1" ht="17.100000000000001" customHeight="1">
      <c r="A12" s="2161" t="s">
        <v>29</v>
      </c>
      <c r="B12" s="1630">
        <f>SUM(B13:B20)</f>
        <v>210543</v>
      </c>
      <c r="C12" s="1630">
        <f>SUM(C13:C20)</f>
        <v>102830</v>
      </c>
      <c r="D12" s="1630">
        <f>SUM(D13:D20)</f>
        <v>77248</v>
      </c>
      <c r="E12" s="1630">
        <f>SUM(E13:E20)</f>
        <v>36794</v>
      </c>
      <c r="F12" s="42" t="s">
        <v>30</v>
      </c>
    </row>
    <row r="13" spans="1:6" s="581" customFormat="1" ht="17.100000000000001" customHeight="1">
      <c r="A13" s="2311" t="s">
        <v>31</v>
      </c>
      <c r="B13" s="2164">
        <v>19242</v>
      </c>
      <c r="C13" s="2164">
        <v>9228</v>
      </c>
      <c r="D13" s="2164">
        <v>11355</v>
      </c>
      <c r="E13" s="2164">
        <v>5330</v>
      </c>
      <c r="F13" s="45" t="s">
        <v>32</v>
      </c>
    </row>
    <row r="14" spans="1:6" s="581" customFormat="1" ht="17.100000000000001" customHeight="1">
      <c r="A14" s="2311" t="s">
        <v>33</v>
      </c>
      <c r="B14" s="2164">
        <v>22726</v>
      </c>
      <c r="C14" s="2164">
        <v>10775</v>
      </c>
      <c r="D14" s="2164">
        <v>19239</v>
      </c>
      <c r="E14" s="2164">
        <v>9033</v>
      </c>
      <c r="F14" s="45" t="s">
        <v>34</v>
      </c>
    </row>
    <row r="15" spans="1:6" s="577" customFormat="1" ht="17.100000000000001" customHeight="1">
      <c r="A15" s="2165" t="s">
        <v>35</v>
      </c>
      <c r="B15" s="2164">
        <v>5160</v>
      </c>
      <c r="C15" s="2164">
        <v>2600</v>
      </c>
      <c r="D15" s="2164">
        <v>5160</v>
      </c>
      <c r="E15" s="2164">
        <v>2600</v>
      </c>
      <c r="F15" s="45" t="s">
        <v>36</v>
      </c>
    </row>
    <row r="16" spans="1:6" s="581" customFormat="1" ht="17.100000000000001" customHeight="1">
      <c r="A16" s="2312" t="s">
        <v>37</v>
      </c>
      <c r="B16" s="2164">
        <v>27531</v>
      </c>
      <c r="C16" s="2164">
        <v>13318</v>
      </c>
      <c r="D16" s="2164">
        <v>12334</v>
      </c>
      <c r="E16" s="2164">
        <v>5878</v>
      </c>
      <c r="F16" s="45" t="s">
        <v>38</v>
      </c>
    </row>
    <row r="17" spans="1:6" s="581" customFormat="1" ht="17.100000000000001" customHeight="1">
      <c r="A17" s="2312" t="s">
        <v>39</v>
      </c>
      <c r="B17" s="2164">
        <v>17696</v>
      </c>
      <c r="C17" s="2164">
        <v>7993</v>
      </c>
      <c r="D17" s="2164">
        <v>13819</v>
      </c>
      <c r="E17" s="2164">
        <v>6171</v>
      </c>
      <c r="F17" s="45" t="s">
        <v>40</v>
      </c>
    </row>
    <row r="18" spans="1:6" s="577" customFormat="1" ht="17.100000000000001" customHeight="1">
      <c r="A18" s="2312" t="s">
        <v>41</v>
      </c>
      <c r="B18" s="2164">
        <v>71358</v>
      </c>
      <c r="C18" s="2164">
        <v>35220</v>
      </c>
      <c r="D18" s="2164">
        <v>5421</v>
      </c>
      <c r="E18" s="2164">
        <v>2729</v>
      </c>
      <c r="F18" s="45" t="s">
        <v>42</v>
      </c>
    </row>
    <row r="19" spans="1:6" s="581" customFormat="1" ht="17.100000000000001" customHeight="1">
      <c r="A19" s="2312" t="s">
        <v>43</v>
      </c>
      <c r="B19" s="2164">
        <v>31553</v>
      </c>
      <c r="C19" s="2164">
        <v>15939</v>
      </c>
      <c r="D19" s="2164">
        <v>9193</v>
      </c>
      <c r="E19" s="2164">
        <v>4703</v>
      </c>
      <c r="F19" s="45" t="s">
        <v>44</v>
      </c>
    </row>
    <row r="20" spans="1:6" s="581" customFormat="1" ht="17.100000000000001" customHeight="1">
      <c r="A20" s="2312" t="s">
        <v>45</v>
      </c>
      <c r="B20" s="2164">
        <v>15277</v>
      </c>
      <c r="C20" s="2164">
        <v>7757</v>
      </c>
      <c r="D20" s="2164">
        <v>727</v>
      </c>
      <c r="E20" s="2164">
        <v>350</v>
      </c>
      <c r="F20" s="45" t="s">
        <v>46</v>
      </c>
    </row>
    <row r="21" spans="1:6" s="581" customFormat="1" ht="17.100000000000001" customHeight="1">
      <c r="A21" s="2167" t="s">
        <v>47</v>
      </c>
      <c r="B21" s="1630">
        <f>SUM(B22:B29)</f>
        <v>120322</v>
      </c>
      <c r="C21" s="1630">
        <f>SUM(C22:C29)</f>
        <v>57410</v>
      </c>
      <c r="D21" s="1630">
        <f>SUM(D22:D29)</f>
        <v>33647</v>
      </c>
      <c r="E21" s="1630">
        <f>SUM(E22:E29)</f>
        <v>15599</v>
      </c>
      <c r="F21" s="49" t="s">
        <v>48</v>
      </c>
    </row>
    <row r="22" spans="1:6" s="581" customFormat="1" ht="17.100000000000001" customHeight="1">
      <c r="A22" s="2311" t="s">
        <v>49</v>
      </c>
      <c r="B22" s="2164">
        <v>15035</v>
      </c>
      <c r="C22" s="2164">
        <v>7295</v>
      </c>
      <c r="D22" s="2164">
        <v>4082</v>
      </c>
      <c r="E22" s="2164">
        <v>1960</v>
      </c>
      <c r="F22" s="50" t="s">
        <v>50</v>
      </c>
    </row>
    <row r="23" spans="1:6" s="581" customFormat="1" ht="17.100000000000001" customHeight="1">
      <c r="A23" s="2311" t="s">
        <v>51</v>
      </c>
      <c r="B23" s="2164">
        <v>9689</v>
      </c>
      <c r="C23" s="2164">
        <v>4609</v>
      </c>
      <c r="D23" s="2164">
        <v>5615</v>
      </c>
      <c r="E23" s="2164">
        <v>2603</v>
      </c>
      <c r="F23" s="50" t="s">
        <v>52</v>
      </c>
    </row>
    <row r="24" spans="1:6" s="581" customFormat="1" ht="17.100000000000001" customHeight="1">
      <c r="A24" s="2311" t="s">
        <v>53</v>
      </c>
      <c r="B24" s="2164">
        <v>7551</v>
      </c>
      <c r="C24" s="2164">
        <v>3539</v>
      </c>
      <c r="D24" s="2164">
        <v>4902</v>
      </c>
      <c r="E24" s="2164">
        <v>2335</v>
      </c>
      <c r="F24" s="50" t="s">
        <v>54</v>
      </c>
    </row>
    <row r="25" spans="1:6" s="581" customFormat="1" ht="17.100000000000001" customHeight="1">
      <c r="A25" s="2311" t="s">
        <v>55</v>
      </c>
      <c r="B25" s="2164">
        <v>12793</v>
      </c>
      <c r="C25" s="2164">
        <v>5819</v>
      </c>
      <c r="D25" s="2164">
        <v>6823</v>
      </c>
      <c r="E25" s="2164">
        <v>3013</v>
      </c>
      <c r="F25" s="45" t="s">
        <v>56</v>
      </c>
    </row>
    <row r="26" spans="1:6" s="581" customFormat="1" ht="17.100000000000001" customHeight="1">
      <c r="A26" s="2311" t="s">
        <v>57</v>
      </c>
      <c r="B26" s="2164">
        <v>5868</v>
      </c>
      <c r="C26" s="2164">
        <v>2793</v>
      </c>
      <c r="D26" s="2164">
        <v>1581</v>
      </c>
      <c r="E26" s="2164">
        <v>750</v>
      </c>
      <c r="F26" s="50" t="s">
        <v>58</v>
      </c>
    </row>
    <row r="27" spans="1:6" s="581" customFormat="1" ht="17.100000000000001" customHeight="1">
      <c r="A27" s="2311" t="s">
        <v>59</v>
      </c>
      <c r="B27" s="2164">
        <v>29912</v>
      </c>
      <c r="C27" s="2164">
        <v>14287</v>
      </c>
      <c r="D27" s="2164">
        <v>6924</v>
      </c>
      <c r="E27" s="2164">
        <v>3242</v>
      </c>
      <c r="F27" s="50" t="s">
        <v>60</v>
      </c>
    </row>
    <row r="28" spans="1:6" s="581" customFormat="1" ht="17.100000000000001" customHeight="1">
      <c r="A28" s="2311" t="s">
        <v>61</v>
      </c>
      <c r="B28" s="2164">
        <v>27229</v>
      </c>
      <c r="C28" s="2164">
        <v>13199</v>
      </c>
      <c r="D28" s="2164">
        <v>900</v>
      </c>
      <c r="E28" s="2164">
        <v>437</v>
      </c>
      <c r="F28" s="50" t="s">
        <v>62</v>
      </c>
    </row>
    <row r="29" spans="1:6" s="581" customFormat="1" ht="17.100000000000001" customHeight="1">
      <c r="A29" s="2311" t="s">
        <v>63</v>
      </c>
      <c r="B29" s="2164">
        <v>12245</v>
      </c>
      <c r="C29" s="2164">
        <v>5869</v>
      </c>
      <c r="D29" s="2164">
        <v>2820</v>
      </c>
      <c r="E29" s="2164">
        <v>1259</v>
      </c>
      <c r="F29" s="50" t="s">
        <v>64</v>
      </c>
    </row>
    <row r="30" spans="1:6" s="581" customFormat="1" ht="17.100000000000001" customHeight="1">
      <c r="A30" s="2161" t="s">
        <v>65</v>
      </c>
      <c r="B30" s="1630">
        <f>SUM(B31:B39)</f>
        <v>243502</v>
      </c>
      <c r="C30" s="1630">
        <f>SUM(C31:C39)</f>
        <v>114787</v>
      </c>
      <c r="D30" s="1630">
        <f>SUM(D31:D39)</f>
        <v>91044</v>
      </c>
      <c r="E30" s="1630">
        <f>SUM(E31:E39)</f>
        <v>41449</v>
      </c>
      <c r="F30" s="42" t="s">
        <v>66</v>
      </c>
    </row>
    <row r="31" spans="1:6" s="581" customFormat="1" ht="17.100000000000001" customHeight="1">
      <c r="A31" s="2313" t="s">
        <v>67</v>
      </c>
      <c r="B31" s="2164">
        <v>47056</v>
      </c>
      <c r="C31" s="2164">
        <v>22598</v>
      </c>
      <c r="D31" s="2164">
        <v>11396</v>
      </c>
      <c r="E31" s="2164">
        <v>5284</v>
      </c>
      <c r="F31" s="45" t="s">
        <v>68</v>
      </c>
    </row>
    <row r="32" spans="1:6" s="581" customFormat="1" ht="17.100000000000001" customHeight="1">
      <c r="A32" s="2169" t="s">
        <v>69</v>
      </c>
      <c r="B32" s="2164">
        <v>13442</v>
      </c>
      <c r="C32" s="2164">
        <v>6182</v>
      </c>
      <c r="D32" s="2164">
        <v>6831</v>
      </c>
      <c r="E32" s="2164">
        <v>3143</v>
      </c>
      <c r="F32" s="45" t="s">
        <v>70</v>
      </c>
    </row>
    <row r="33" spans="1:6" s="581" customFormat="1" ht="17.100000000000001" customHeight="1">
      <c r="A33" s="2313" t="s">
        <v>71</v>
      </c>
      <c r="B33" s="2164">
        <v>15999</v>
      </c>
      <c r="C33" s="2164">
        <v>7353</v>
      </c>
      <c r="D33" s="2164">
        <v>6151</v>
      </c>
      <c r="E33" s="2164">
        <v>2838</v>
      </c>
      <c r="F33" s="45" t="s">
        <v>72</v>
      </c>
    </row>
    <row r="34" spans="1:6" s="581" customFormat="1" ht="17.100000000000001" customHeight="1">
      <c r="A34" s="2311" t="s">
        <v>73</v>
      </c>
      <c r="B34" s="2164">
        <v>64009</v>
      </c>
      <c r="C34" s="2164">
        <v>31332</v>
      </c>
      <c r="D34" s="2164">
        <v>2791</v>
      </c>
      <c r="E34" s="2164">
        <v>1357</v>
      </c>
      <c r="F34" s="45" t="s">
        <v>74</v>
      </c>
    </row>
    <row r="35" spans="1:6" s="581" customFormat="1" ht="17.100000000000001" customHeight="1">
      <c r="A35" s="2169" t="s">
        <v>75</v>
      </c>
      <c r="B35" s="2164">
        <v>8957</v>
      </c>
      <c r="C35" s="2164">
        <v>4346</v>
      </c>
      <c r="D35" s="2164">
        <v>4603</v>
      </c>
      <c r="E35" s="2164">
        <v>2070</v>
      </c>
      <c r="F35" s="45" t="s">
        <v>1409</v>
      </c>
    </row>
    <row r="36" spans="1:6" s="581" customFormat="1" ht="17.100000000000001" customHeight="1">
      <c r="A36" s="2311" t="s">
        <v>76</v>
      </c>
      <c r="B36" s="2164">
        <v>17105</v>
      </c>
      <c r="C36" s="2164">
        <v>7824</v>
      </c>
      <c r="D36" s="2164">
        <v>7213</v>
      </c>
      <c r="E36" s="2164">
        <v>3215</v>
      </c>
      <c r="F36" s="45" t="s">
        <v>77</v>
      </c>
    </row>
    <row r="37" spans="1:6" s="581" customFormat="1" ht="17.100000000000001" customHeight="1">
      <c r="A37" s="2311" t="s">
        <v>78</v>
      </c>
      <c r="B37" s="2164">
        <v>37332</v>
      </c>
      <c r="C37" s="2164">
        <v>16986</v>
      </c>
      <c r="D37" s="2164">
        <v>27338</v>
      </c>
      <c r="E37" s="2164">
        <v>12347</v>
      </c>
      <c r="F37" s="45" t="s">
        <v>79</v>
      </c>
    </row>
    <row r="38" spans="1:6" s="581" customFormat="1" ht="17.100000000000001" customHeight="1">
      <c r="A38" s="2311" t="s">
        <v>80</v>
      </c>
      <c r="B38" s="2164">
        <v>27621</v>
      </c>
      <c r="C38" s="2164">
        <v>12689</v>
      </c>
      <c r="D38" s="2164">
        <v>13344</v>
      </c>
      <c r="E38" s="2164">
        <v>5981</v>
      </c>
      <c r="F38" s="45" t="s">
        <v>81</v>
      </c>
    </row>
    <row r="39" spans="1:6" s="581" customFormat="1" ht="17.100000000000001" customHeight="1">
      <c r="A39" s="2311" t="s">
        <v>82</v>
      </c>
      <c r="B39" s="2164">
        <v>11981</v>
      </c>
      <c r="C39" s="2164">
        <v>5477</v>
      </c>
      <c r="D39" s="2164">
        <v>11377</v>
      </c>
      <c r="E39" s="2164">
        <v>5214</v>
      </c>
      <c r="F39" s="45" t="s">
        <v>83</v>
      </c>
    </row>
    <row r="40" spans="1:6" s="581" customFormat="1" ht="17.100000000000001" customHeight="1">
      <c r="A40" s="2170" t="s">
        <v>84</v>
      </c>
      <c r="B40" s="1630">
        <f>SUM(B41:B47)</f>
        <v>247203</v>
      </c>
      <c r="C40" s="1630">
        <f>SUM(C41:C47)</f>
        <v>116795</v>
      </c>
      <c r="D40" s="1630">
        <f>SUM(D41:D47)</f>
        <v>98111</v>
      </c>
      <c r="E40" s="1630">
        <f>SUM(E41:E47)</f>
        <v>44723</v>
      </c>
      <c r="F40" s="42" t="s">
        <v>85</v>
      </c>
    </row>
    <row r="41" spans="1:6" s="581" customFormat="1" ht="17.100000000000001" customHeight="1">
      <c r="A41" s="2313" t="s">
        <v>86</v>
      </c>
      <c r="B41" s="2164">
        <v>64351</v>
      </c>
      <c r="C41" s="2164">
        <v>30268</v>
      </c>
      <c r="D41" s="2164">
        <v>35660</v>
      </c>
      <c r="E41" s="2164">
        <v>16353</v>
      </c>
      <c r="F41" s="50" t="s">
        <v>87</v>
      </c>
    </row>
    <row r="42" spans="1:6" s="581" customFormat="1" ht="17.100000000000001" customHeight="1">
      <c r="A42" s="2313" t="s">
        <v>88</v>
      </c>
      <c r="B42" s="2164">
        <v>31899</v>
      </c>
      <c r="C42" s="2164">
        <v>14621</v>
      </c>
      <c r="D42" s="2164">
        <v>15145</v>
      </c>
      <c r="E42" s="2164">
        <v>6684</v>
      </c>
      <c r="F42" s="45" t="s">
        <v>89</v>
      </c>
    </row>
    <row r="43" spans="1:6" s="581" customFormat="1" ht="17.100000000000001" customHeight="1">
      <c r="A43" s="2313" t="s">
        <v>90</v>
      </c>
      <c r="B43" s="2164">
        <v>14403</v>
      </c>
      <c r="C43" s="2164">
        <v>6936</v>
      </c>
      <c r="D43" s="2164">
        <v>0</v>
      </c>
      <c r="E43" s="2164">
        <v>0</v>
      </c>
      <c r="F43" s="45" t="s">
        <v>91</v>
      </c>
    </row>
    <row r="44" spans="1:6" s="581" customFormat="1" ht="17.100000000000001" customHeight="1">
      <c r="A44" s="2313" t="s">
        <v>92</v>
      </c>
      <c r="B44" s="2164">
        <v>47105</v>
      </c>
      <c r="C44" s="2164">
        <v>22848</v>
      </c>
      <c r="D44" s="2164">
        <v>3335</v>
      </c>
      <c r="E44" s="2164">
        <v>1551</v>
      </c>
      <c r="F44" s="45" t="s">
        <v>93</v>
      </c>
    </row>
    <row r="45" spans="1:6" s="581" customFormat="1" ht="17.100000000000001" customHeight="1">
      <c r="A45" s="2313" t="s">
        <v>94</v>
      </c>
      <c r="B45" s="2164">
        <v>34564</v>
      </c>
      <c r="C45" s="2164">
        <v>15910</v>
      </c>
      <c r="D45" s="2164">
        <v>22431</v>
      </c>
      <c r="E45" s="2164">
        <v>10120</v>
      </c>
      <c r="F45" s="50" t="s">
        <v>95</v>
      </c>
    </row>
    <row r="46" spans="1:6" s="581" customFormat="1" ht="17.100000000000001" customHeight="1">
      <c r="A46" s="2313" t="s">
        <v>96</v>
      </c>
      <c r="B46" s="2164">
        <v>21818</v>
      </c>
      <c r="C46" s="2164">
        <v>10252</v>
      </c>
      <c r="D46" s="2164">
        <v>12629</v>
      </c>
      <c r="E46" s="2164">
        <v>5751</v>
      </c>
      <c r="F46" s="50" t="s">
        <v>97</v>
      </c>
    </row>
    <row r="47" spans="1:6" s="581" customFormat="1" ht="17.100000000000001" customHeight="1">
      <c r="A47" s="2313" t="s">
        <v>98</v>
      </c>
      <c r="B47" s="2164">
        <v>33063</v>
      </c>
      <c r="C47" s="2164">
        <v>15960</v>
      </c>
      <c r="D47" s="2164">
        <v>8911</v>
      </c>
      <c r="E47" s="2164">
        <v>4264</v>
      </c>
      <c r="F47" s="45" t="s">
        <v>99</v>
      </c>
    </row>
    <row r="48" spans="1:6" s="581" customFormat="1" ht="17.100000000000001" customHeight="1">
      <c r="A48" s="2171" t="s">
        <v>100</v>
      </c>
      <c r="B48" s="1630">
        <f>SUM(B49:B53)</f>
        <v>152586</v>
      </c>
      <c r="C48" s="1630">
        <f>SUM(C49:C53)</f>
        <v>71914</v>
      </c>
      <c r="D48" s="1630">
        <f>SUM(D49:D53)</f>
        <v>82649</v>
      </c>
      <c r="E48" s="1630">
        <f>SUM(E49:E53)</f>
        <v>38222</v>
      </c>
      <c r="F48" s="42" t="s">
        <v>101</v>
      </c>
    </row>
    <row r="49" spans="1:6" s="581" customFormat="1" ht="17.100000000000001" customHeight="1">
      <c r="A49" s="2163" t="s">
        <v>102</v>
      </c>
      <c r="B49" s="2164">
        <v>37522</v>
      </c>
      <c r="C49" s="2164">
        <v>16730</v>
      </c>
      <c r="D49" s="2164">
        <v>28794</v>
      </c>
      <c r="E49" s="2164">
        <v>12807</v>
      </c>
      <c r="F49" s="45" t="s">
        <v>103</v>
      </c>
    </row>
    <row r="50" spans="1:6" s="241" customFormat="1" ht="17.100000000000001" customHeight="1">
      <c r="A50" s="2313" t="s">
        <v>104</v>
      </c>
      <c r="B50" s="2164">
        <v>34568</v>
      </c>
      <c r="C50" s="2164">
        <v>16717</v>
      </c>
      <c r="D50" s="2164">
        <v>17074</v>
      </c>
      <c r="E50" s="2164">
        <v>8148</v>
      </c>
      <c r="F50" s="45" t="s">
        <v>105</v>
      </c>
    </row>
    <row r="51" spans="1:6" s="581" customFormat="1" ht="17.100000000000001" customHeight="1">
      <c r="A51" s="2313" t="s">
        <v>106</v>
      </c>
      <c r="B51" s="2164">
        <v>30428</v>
      </c>
      <c r="C51" s="2164">
        <v>14761</v>
      </c>
      <c r="D51" s="2164">
        <v>16854</v>
      </c>
      <c r="E51" s="2164">
        <v>8093</v>
      </c>
      <c r="F51" s="45" t="s">
        <v>107</v>
      </c>
    </row>
    <row r="52" spans="1:6" s="581" customFormat="1" ht="17.100000000000001" customHeight="1">
      <c r="A52" s="2313" t="s">
        <v>108</v>
      </c>
      <c r="B52" s="2164">
        <v>22500</v>
      </c>
      <c r="C52" s="2164">
        <v>10615</v>
      </c>
      <c r="D52" s="2164">
        <v>11084</v>
      </c>
      <c r="E52" s="2164">
        <v>5081</v>
      </c>
      <c r="F52" s="45" t="s">
        <v>109</v>
      </c>
    </row>
    <row r="53" spans="1:6" s="581" customFormat="1" ht="17.100000000000001" customHeight="1">
      <c r="A53" s="2313" t="s">
        <v>110</v>
      </c>
      <c r="B53" s="2164">
        <v>27568</v>
      </c>
      <c r="C53" s="2164">
        <v>13091</v>
      </c>
      <c r="D53" s="2164">
        <v>8843</v>
      </c>
      <c r="E53" s="2164">
        <v>4093</v>
      </c>
      <c r="F53" s="50" t="s">
        <v>111</v>
      </c>
    </row>
    <row r="54" spans="1:6" s="581" customFormat="1" ht="12.75" customHeight="1">
      <c r="A54" s="239"/>
      <c r="B54" s="240"/>
      <c r="C54" s="240"/>
      <c r="D54" s="240"/>
      <c r="E54" s="240"/>
      <c r="F54" s="582"/>
    </row>
    <row r="55" spans="1:6" s="581" customFormat="1" ht="12.75" customHeight="1">
      <c r="A55" s="243"/>
      <c r="B55" s="583"/>
      <c r="C55" s="583"/>
      <c r="D55" s="584"/>
      <c r="E55" s="584"/>
      <c r="F55" s="585"/>
    </row>
    <row r="56" spans="1:6" s="581" customFormat="1" ht="19.5" customHeight="1">
      <c r="A56" s="491" t="s">
        <v>371</v>
      </c>
      <c r="B56" s="586"/>
      <c r="C56" s="586"/>
      <c r="D56" s="586"/>
      <c r="E56" s="2535" t="s">
        <v>1436</v>
      </c>
      <c r="F56" s="2535"/>
    </row>
    <row r="57" spans="1:6" s="581" customFormat="1" ht="12.75" customHeight="1">
      <c r="A57" s="586"/>
      <c r="B57" s="586"/>
      <c r="C57" s="586"/>
      <c r="D57" s="586"/>
      <c r="E57" s="586"/>
      <c r="F57" s="587"/>
    </row>
    <row r="58" spans="1:6" s="581" customFormat="1" ht="20.25" customHeight="1">
      <c r="A58" s="588" t="s">
        <v>2439</v>
      </c>
      <c r="B58" s="586"/>
      <c r="C58" s="589"/>
      <c r="D58" s="586"/>
      <c r="E58" s="586"/>
      <c r="F58" s="590" t="s">
        <v>2430</v>
      </c>
    </row>
    <row r="59" spans="1:6" s="581" customFormat="1" ht="18" customHeight="1">
      <c r="A59" s="588" t="s">
        <v>256</v>
      </c>
      <c r="B59" s="586"/>
      <c r="C59" s="586"/>
      <c r="D59" s="586"/>
      <c r="E59" s="586"/>
      <c r="F59" s="591" t="s">
        <v>422</v>
      </c>
    </row>
    <row r="60" spans="1:6" s="581" customFormat="1" ht="12.75" customHeight="1">
      <c r="A60" s="592"/>
      <c r="B60" s="586"/>
      <c r="C60" s="586"/>
      <c r="D60" s="586"/>
      <c r="E60" s="586"/>
      <c r="F60" s="593"/>
    </row>
    <row r="61" spans="1:6" s="581" customFormat="1" ht="12.75" customHeight="1">
      <c r="A61" s="592"/>
      <c r="B61" s="586"/>
      <c r="C61" s="586"/>
      <c r="D61" s="586"/>
      <c r="E61" s="586"/>
      <c r="F61" s="593"/>
    </row>
    <row r="62" spans="1:6" s="581" customFormat="1" ht="15" customHeight="1">
      <c r="A62" s="2093" t="s">
        <v>2236</v>
      </c>
      <c r="B62" s="2552" t="s">
        <v>417</v>
      </c>
      <c r="C62" s="2552"/>
      <c r="D62" s="2552" t="s">
        <v>418</v>
      </c>
      <c r="E62" s="2552"/>
      <c r="F62" s="1592" t="s">
        <v>2235</v>
      </c>
    </row>
    <row r="63" spans="1:6" s="581" customFormat="1" ht="15" customHeight="1">
      <c r="A63" s="203"/>
      <c r="B63" s="2553" t="s">
        <v>419</v>
      </c>
      <c r="C63" s="2553"/>
      <c r="D63" s="2553" t="s">
        <v>420</v>
      </c>
      <c r="E63" s="2553"/>
      <c r="F63" s="203"/>
    </row>
    <row r="64" spans="1:6" s="581" customFormat="1" ht="15" customHeight="1">
      <c r="A64" s="112"/>
      <c r="B64" s="2315" t="s">
        <v>11</v>
      </c>
      <c r="C64" s="2315" t="s">
        <v>263</v>
      </c>
      <c r="D64" s="2315" t="s">
        <v>11</v>
      </c>
      <c r="E64" s="2315" t="s">
        <v>263</v>
      </c>
      <c r="F64" s="534"/>
    </row>
    <row r="65" spans="1:6" s="581" customFormat="1" ht="15" customHeight="1">
      <c r="A65" s="204"/>
      <c r="B65" s="2316" t="s">
        <v>421</v>
      </c>
      <c r="C65" s="2316" t="s">
        <v>332</v>
      </c>
      <c r="D65" s="2316" t="s">
        <v>421</v>
      </c>
      <c r="E65" s="2316" t="s">
        <v>332</v>
      </c>
      <c r="F65" s="205"/>
    </row>
    <row r="66" spans="1:6" s="581" customFormat="1" ht="15" customHeight="1">
      <c r="A66" s="586"/>
      <c r="B66" s="594"/>
      <c r="C66" s="595"/>
      <c r="D66" s="594"/>
      <c r="E66" s="594"/>
      <c r="F66" s="596"/>
    </row>
    <row r="67" spans="1:6" s="581" customFormat="1" ht="15" customHeight="1">
      <c r="A67" s="1638" t="s">
        <v>114</v>
      </c>
      <c r="B67" s="1642">
        <f>SUM(B68:B76)</f>
        <v>342320</v>
      </c>
      <c r="C67" s="1642">
        <f>SUM(C68:C76)</f>
        <v>165665</v>
      </c>
      <c r="D67" s="1642">
        <f>SUM(D68:D76)</f>
        <v>108778</v>
      </c>
      <c r="E67" s="1642">
        <f>SUM(E68:E76)</f>
        <v>52094</v>
      </c>
      <c r="F67" s="78" t="s">
        <v>115</v>
      </c>
    </row>
    <row r="68" spans="1:6" s="581" customFormat="1" ht="15" customHeight="1">
      <c r="A68" s="1643" t="s">
        <v>116</v>
      </c>
      <c r="B68" s="2164">
        <v>13586</v>
      </c>
      <c r="C68" s="2164">
        <v>6499</v>
      </c>
      <c r="D68" s="2164">
        <v>6219</v>
      </c>
      <c r="E68" s="2164">
        <v>2934</v>
      </c>
      <c r="F68" s="211" t="s">
        <v>117</v>
      </c>
    </row>
    <row r="69" spans="1:6" s="581" customFormat="1" ht="15" customHeight="1">
      <c r="A69" s="1643" t="s">
        <v>118</v>
      </c>
      <c r="B69" s="2164">
        <v>31839</v>
      </c>
      <c r="C69" s="2164">
        <v>14958</v>
      </c>
      <c r="D69" s="2164">
        <v>8063</v>
      </c>
      <c r="E69" s="2164">
        <v>3678</v>
      </c>
      <c r="F69" s="211" t="s">
        <v>119</v>
      </c>
    </row>
    <row r="70" spans="1:6" s="581" customFormat="1" ht="15" customHeight="1">
      <c r="A70" s="1643" t="s">
        <v>211</v>
      </c>
      <c r="B70" s="1644">
        <v>112946</v>
      </c>
      <c r="C70" s="1644">
        <v>55135</v>
      </c>
      <c r="D70" s="1644">
        <v>0</v>
      </c>
      <c r="E70" s="1644">
        <v>0</v>
      </c>
      <c r="F70" s="211" t="s">
        <v>121</v>
      </c>
    </row>
    <row r="71" spans="1:6" s="581" customFormat="1" ht="15" customHeight="1">
      <c r="A71" s="1643" t="s">
        <v>122</v>
      </c>
      <c r="B71" s="2164">
        <v>45908</v>
      </c>
      <c r="C71" s="2164">
        <v>22226</v>
      </c>
      <c r="D71" s="2164">
        <v>27951</v>
      </c>
      <c r="E71" s="2164">
        <v>13290</v>
      </c>
      <c r="F71" s="211" t="s">
        <v>123</v>
      </c>
    </row>
    <row r="72" spans="1:6" s="581" customFormat="1" ht="15" customHeight="1">
      <c r="A72" s="1643" t="s">
        <v>124</v>
      </c>
      <c r="B72" s="2164">
        <v>20960</v>
      </c>
      <c r="C72" s="2164">
        <v>10173</v>
      </c>
      <c r="D72" s="2164">
        <v>11112</v>
      </c>
      <c r="E72" s="2164">
        <v>5370</v>
      </c>
      <c r="F72" s="211" t="s">
        <v>125</v>
      </c>
    </row>
    <row r="73" spans="1:6" s="581" customFormat="1" ht="15" customHeight="1">
      <c r="A73" s="1643" t="s">
        <v>126</v>
      </c>
      <c r="B73" s="2164">
        <v>23731</v>
      </c>
      <c r="C73" s="2164">
        <v>11370</v>
      </c>
      <c r="D73" s="2164">
        <v>13609</v>
      </c>
      <c r="E73" s="2164">
        <v>6529</v>
      </c>
      <c r="F73" s="211" t="s">
        <v>127</v>
      </c>
    </row>
    <row r="74" spans="1:6" s="581" customFormat="1" ht="15" customHeight="1">
      <c r="A74" s="1643" t="s">
        <v>128</v>
      </c>
      <c r="B74" s="2164">
        <v>30535</v>
      </c>
      <c r="C74" s="2164">
        <v>14777</v>
      </c>
      <c r="D74" s="2164">
        <v>5362</v>
      </c>
      <c r="E74" s="2164">
        <v>2553</v>
      </c>
      <c r="F74" s="211" t="s">
        <v>129</v>
      </c>
    </row>
    <row r="75" spans="1:6" s="581" customFormat="1" ht="15" customHeight="1">
      <c r="A75" s="1643" t="s">
        <v>130</v>
      </c>
      <c r="B75" s="2164">
        <v>36119</v>
      </c>
      <c r="C75" s="2164">
        <v>17286</v>
      </c>
      <c r="D75" s="2164">
        <v>18423</v>
      </c>
      <c r="E75" s="2164">
        <v>8809</v>
      </c>
      <c r="F75" s="211" t="s">
        <v>131</v>
      </c>
    </row>
    <row r="76" spans="1:6" s="581" customFormat="1" ht="15" customHeight="1">
      <c r="A76" s="1643" t="s">
        <v>132</v>
      </c>
      <c r="B76" s="2164">
        <v>26696</v>
      </c>
      <c r="C76" s="2164">
        <v>13241</v>
      </c>
      <c r="D76" s="2164">
        <v>18039</v>
      </c>
      <c r="E76" s="2164">
        <v>8931</v>
      </c>
      <c r="F76" s="211" t="s">
        <v>133</v>
      </c>
    </row>
    <row r="77" spans="1:6" s="581" customFormat="1" ht="15" customHeight="1">
      <c r="A77" s="1645" t="s">
        <v>134</v>
      </c>
      <c r="B77" s="1642">
        <f>SUM(B78:B85)</f>
        <v>286391</v>
      </c>
      <c r="C77" s="1642">
        <f>SUM(C78:C85)</f>
        <v>136901</v>
      </c>
      <c r="D77" s="1642">
        <f>SUM(D78:D85)</f>
        <v>162461</v>
      </c>
      <c r="E77" s="1642">
        <f>SUM(E78:E85)</f>
        <v>76589</v>
      </c>
      <c r="F77" s="76" t="s">
        <v>135</v>
      </c>
    </row>
    <row r="78" spans="1:6" s="581" customFormat="1" ht="15" customHeight="1">
      <c r="A78" s="1643" t="s">
        <v>136</v>
      </c>
      <c r="B78" s="2164">
        <v>42043</v>
      </c>
      <c r="C78" s="2164">
        <v>19743</v>
      </c>
      <c r="D78" s="2164">
        <v>30841</v>
      </c>
      <c r="E78" s="2164">
        <v>14300</v>
      </c>
      <c r="F78" s="211" t="s">
        <v>137</v>
      </c>
    </row>
    <row r="79" spans="1:6" s="581" customFormat="1" ht="15" customHeight="1">
      <c r="A79" s="1643" t="s">
        <v>138</v>
      </c>
      <c r="B79" s="2164">
        <v>22003</v>
      </c>
      <c r="C79" s="2164">
        <v>10227</v>
      </c>
      <c r="D79" s="2164">
        <v>15364</v>
      </c>
      <c r="E79" s="2164">
        <v>7044</v>
      </c>
      <c r="F79" s="211" t="s">
        <v>139</v>
      </c>
    </row>
    <row r="80" spans="1:6" s="581" customFormat="1" ht="15" customHeight="1">
      <c r="A80" s="1643" t="s">
        <v>140</v>
      </c>
      <c r="B80" s="2164">
        <v>39558</v>
      </c>
      <c r="C80" s="2164">
        <v>19142</v>
      </c>
      <c r="D80" s="2164">
        <v>24689</v>
      </c>
      <c r="E80" s="2164">
        <v>11944</v>
      </c>
      <c r="F80" s="211" t="s">
        <v>141</v>
      </c>
    </row>
    <row r="81" spans="1:6" s="581" customFormat="1" ht="15" customHeight="1">
      <c r="A81" s="1643" t="s">
        <v>142</v>
      </c>
      <c r="B81" s="2164">
        <v>24273</v>
      </c>
      <c r="C81" s="2164">
        <v>11280</v>
      </c>
      <c r="D81" s="2164">
        <v>15607</v>
      </c>
      <c r="E81" s="2164">
        <v>7178</v>
      </c>
      <c r="F81" s="211" t="s">
        <v>143</v>
      </c>
    </row>
    <row r="82" spans="1:6" s="241" customFormat="1" ht="15" customHeight="1">
      <c r="A82" s="1643" t="s">
        <v>144</v>
      </c>
      <c r="B82" s="2164">
        <v>83680</v>
      </c>
      <c r="C82" s="2164">
        <v>40703</v>
      </c>
      <c r="D82" s="2164">
        <v>34470</v>
      </c>
      <c r="E82" s="2164">
        <v>16587</v>
      </c>
      <c r="F82" s="211" t="s">
        <v>145</v>
      </c>
    </row>
    <row r="83" spans="1:6" ht="15" customHeight="1">
      <c r="A83" s="1643" t="s">
        <v>146</v>
      </c>
      <c r="B83" s="2164">
        <v>22189</v>
      </c>
      <c r="C83" s="2164">
        <v>10542</v>
      </c>
      <c r="D83" s="2164">
        <v>13154</v>
      </c>
      <c r="E83" s="2164">
        <v>6161</v>
      </c>
      <c r="F83" s="211" t="s">
        <v>147</v>
      </c>
    </row>
    <row r="84" spans="1:6" s="581" customFormat="1" ht="15" customHeight="1">
      <c r="A84" s="1643" t="s">
        <v>148</v>
      </c>
      <c r="B84" s="2164">
        <v>37306</v>
      </c>
      <c r="C84" s="2164">
        <v>17842</v>
      </c>
      <c r="D84" s="2164">
        <v>19009</v>
      </c>
      <c r="E84" s="2164">
        <v>8932</v>
      </c>
      <c r="F84" s="211" t="s">
        <v>1574</v>
      </c>
    </row>
    <row r="85" spans="1:6" ht="15" customHeight="1">
      <c r="A85" s="1643" t="s">
        <v>149</v>
      </c>
      <c r="B85" s="2164">
        <v>15339</v>
      </c>
      <c r="C85" s="2164">
        <v>7422</v>
      </c>
      <c r="D85" s="2164">
        <v>9327</v>
      </c>
      <c r="E85" s="2164">
        <v>4443</v>
      </c>
      <c r="F85" s="211" t="s">
        <v>150</v>
      </c>
    </row>
    <row r="86" spans="1:6" ht="15" customHeight="1">
      <c r="A86" s="1639" t="s">
        <v>151</v>
      </c>
      <c r="B86" s="1642">
        <f>SUM(B87:B91)</f>
        <v>112911</v>
      </c>
      <c r="C86" s="1642">
        <f>SUM(C87:C91)</f>
        <v>53737</v>
      </c>
      <c r="D86" s="1642">
        <f>SUM(D87:D91)</f>
        <v>72636</v>
      </c>
      <c r="E86" s="1642">
        <f>SUM(E87:E91)</f>
        <v>34432</v>
      </c>
      <c r="F86" s="78" t="s">
        <v>152</v>
      </c>
    </row>
    <row r="87" spans="1:6" ht="15" customHeight="1">
      <c r="A87" s="1643" t="s">
        <v>153</v>
      </c>
      <c r="B87" s="2164">
        <v>28992</v>
      </c>
      <c r="C87" s="2164">
        <v>14025</v>
      </c>
      <c r="D87" s="2164">
        <v>13482</v>
      </c>
      <c r="E87" s="2164">
        <v>6536</v>
      </c>
      <c r="F87" s="211" t="s">
        <v>154</v>
      </c>
    </row>
    <row r="88" spans="1:6" ht="15" customHeight="1">
      <c r="A88" s="1643" t="s">
        <v>155</v>
      </c>
      <c r="B88" s="2164">
        <v>20245</v>
      </c>
      <c r="C88" s="2164">
        <v>9576</v>
      </c>
      <c r="D88" s="2164">
        <v>13310</v>
      </c>
      <c r="E88" s="2164">
        <v>6293</v>
      </c>
      <c r="F88" s="211" t="s">
        <v>156</v>
      </c>
    </row>
    <row r="89" spans="1:6" s="241" customFormat="1" ht="18" customHeight="1">
      <c r="A89" s="1643" t="s">
        <v>157</v>
      </c>
      <c r="B89" s="2164">
        <v>19571</v>
      </c>
      <c r="C89" s="2164">
        <v>9351</v>
      </c>
      <c r="D89" s="2164">
        <v>13330</v>
      </c>
      <c r="E89" s="2164">
        <v>6299</v>
      </c>
      <c r="F89" s="211" t="s">
        <v>158</v>
      </c>
    </row>
    <row r="90" spans="1:6" ht="15">
      <c r="A90" s="1643" t="s">
        <v>159</v>
      </c>
      <c r="B90" s="2164">
        <v>22925</v>
      </c>
      <c r="C90" s="2164">
        <v>10856</v>
      </c>
      <c r="D90" s="2164">
        <v>16208</v>
      </c>
      <c r="E90" s="2164">
        <v>7667</v>
      </c>
      <c r="F90" s="211" t="s">
        <v>160</v>
      </c>
    </row>
    <row r="91" spans="1:6" ht="15">
      <c r="A91" s="1643" t="s">
        <v>161</v>
      </c>
      <c r="B91" s="2164">
        <v>21178</v>
      </c>
      <c r="C91" s="2164">
        <v>9929</v>
      </c>
      <c r="D91" s="2164">
        <v>16306</v>
      </c>
      <c r="E91" s="2164">
        <v>7637</v>
      </c>
      <c r="F91" s="211" t="s">
        <v>162</v>
      </c>
    </row>
    <row r="92" spans="1:6" ht="14.25">
      <c r="A92" s="1645" t="s">
        <v>163</v>
      </c>
      <c r="B92" s="1642">
        <f>SUM(B93:B98)</f>
        <v>173342</v>
      </c>
      <c r="C92" s="1642">
        <f>SUM(C93:C98)</f>
        <v>81950</v>
      </c>
      <c r="D92" s="1642">
        <f>SUM(D93:D98)</f>
        <v>80562</v>
      </c>
      <c r="E92" s="1642">
        <f>SUM(E93:E98)</f>
        <v>37652</v>
      </c>
      <c r="F92" s="76" t="s">
        <v>164</v>
      </c>
    </row>
    <row r="93" spans="1:6" ht="15">
      <c r="A93" s="1643" t="s">
        <v>165</v>
      </c>
      <c r="B93" s="2164">
        <v>34663</v>
      </c>
      <c r="C93" s="2164">
        <v>16615</v>
      </c>
      <c r="D93" s="2164">
        <v>13307</v>
      </c>
      <c r="E93" s="2164">
        <v>6278</v>
      </c>
      <c r="F93" s="211" t="s">
        <v>166</v>
      </c>
    </row>
    <row r="94" spans="1:6" ht="15">
      <c r="A94" s="1643" t="s">
        <v>167</v>
      </c>
      <c r="B94" s="2164">
        <v>30543</v>
      </c>
      <c r="C94" s="2164">
        <v>14285</v>
      </c>
      <c r="D94" s="2164">
        <v>23527</v>
      </c>
      <c r="E94" s="2164">
        <v>10982</v>
      </c>
      <c r="F94" s="211" t="s">
        <v>1576</v>
      </c>
    </row>
    <row r="95" spans="1:6" ht="15">
      <c r="A95" s="1643" t="s">
        <v>169</v>
      </c>
      <c r="B95" s="2164">
        <v>36816</v>
      </c>
      <c r="C95" s="2164">
        <v>17685</v>
      </c>
      <c r="D95" s="2164">
        <v>4815</v>
      </c>
      <c r="E95" s="2164">
        <v>2297</v>
      </c>
      <c r="F95" s="211" t="s">
        <v>1580</v>
      </c>
    </row>
    <row r="96" spans="1:6" ht="15">
      <c r="A96" s="1643" t="s">
        <v>171</v>
      </c>
      <c r="B96" s="2164">
        <v>52981</v>
      </c>
      <c r="C96" s="2164">
        <v>24753</v>
      </c>
      <c r="D96" s="2164">
        <v>29071</v>
      </c>
      <c r="E96" s="2164">
        <v>13470</v>
      </c>
      <c r="F96" s="211" t="s">
        <v>172</v>
      </c>
    </row>
    <row r="97" spans="1:6" ht="15">
      <c r="A97" s="1643" t="s">
        <v>173</v>
      </c>
      <c r="B97" s="2164">
        <v>7040</v>
      </c>
      <c r="C97" s="2164">
        <v>3235</v>
      </c>
      <c r="D97" s="2164">
        <v>4096</v>
      </c>
      <c r="E97" s="2164">
        <v>1898</v>
      </c>
      <c r="F97" s="211" t="s">
        <v>174</v>
      </c>
    </row>
    <row r="98" spans="1:6" ht="15">
      <c r="A98" s="1643" t="s">
        <v>175</v>
      </c>
      <c r="B98" s="2164">
        <v>11299</v>
      </c>
      <c r="C98" s="2164">
        <v>5377</v>
      </c>
      <c r="D98" s="2164">
        <v>5746</v>
      </c>
      <c r="E98" s="2164">
        <v>2727</v>
      </c>
      <c r="F98" s="211" t="s">
        <v>176</v>
      </c>
    </row>
    <row r="99" spans="1:6" ht="14.25">
      <c r="A99" s="1634" t="s">
        <v>177</v>
      </c>
      <c r="B99" s="1642">
        <f>SUM(B100:B103)</f>
        <v>26042</v>
      </c>
      <c r="C99" s="1642">
        <f>SUM(C100:C103)</f>
        <v>12420</v>
      </c>
      <c r="D99" s="1642">
        <f>SUM(D100:D103)</f>
        <v>7534</v>
      </c>
      <c r="E99" s="1642">
        <f>SUM(E100:E103)</f>
        <v>3568</v>
      </c>
      <c r="F99" s="76" t="s">
        <v>178</v>
      </c>
    </row>
    <row r="100" spans="1:6" ht="15">
      <c r="A100" s="1643" t="s">
        <v>179</v>
      </c>
      <c r="B100" s="2164">
        <v>1648</v>
      </c>
      <c r="C100" s="2164">
        <v>758</v>
      </c>
      <c r="D100" s="2164">
        <v>212</v>
      </c>
      <c r="E100" s="2164">
        <v>106</v>
      </c>
      <c r="F100" s="211" t="s">
        <v>180</v>
      </c>
    </row>
    <row r="101" spans="1:6" ht="15">
      <c r="A101" s="1643" t="s">
        <v>181</v>
      </c>
      <c r="B101" s="2164">
        <v>12304</v>
      </c>
      <c r="C101" s="2164">
        <v>5863</v>
      </c>
      <c r="D101" s="2164">
        <v>3012</v>
      </c>
      <c r="E101" s="2164">
        <v>1424</v>
      </c>
      <c r="F101" s="211" t="s">
        <v>182</v>
      </c>
    </row>
    <row r="102" spans="1:6" ht="15">
      <c r="A102" s="1643" t="s">
        <v>183</v>
      </c>
      <c r="B102" s="2164">
        <v>6132</v>
      </c>
      <c r="C102" s="2164">
        <v>2898</v>
      </c>
      <c r="D102" s="2164">
        <v>4279</v>
      </c>
      <c r="E102" s="2164">
        <v>2027</v>
      </c>
      <c r="F102" s="211" t="s">
        <v>184</v>
      </c>
    </row>
    <row r="103" spans="1:6" ht="15">
      <c r="A103" s="1643" t="s">
        <v>185</v>
      </c>
      <c r="B103" s="2164">
        <v>5958</v>
      </c>
      <c r="C103" s="2164">
        <v>2901</v>
      </c>
      <c r="D103" s="2164">
        <v>31</v>
      </c>
      <c r="E103" s="2164">
        <v>11</v>
      </c>
      <c r="F103" s="211" t="s">
        <v>186</v>
      </c>
    </row>
    <row r="104" spans="1:6" ht="14.25">
      <c r="A104" s="1638" t="s">
        <v>187</v>
      </c>
      <c r="B104" s="1642">
        <f>SUM(B105:B108)</f>
        <v>20308</v>
      </c>
      <c r="C104" s="1642">
        <f>SUM(C105:C108)</f>
        <v>9990</v>
      </c>
      <c r="D104" s="1642">
        <f>SUM(D105:D108)</f>
        <v>347</v>
      </c>
      <c r="E104" s="1642">
        <f>SUM(E105:E108)</f>
        <v>158</v>
      </c>
      <c r="F104" s="76" t="s">
        <v>188</v>
      </c>
    </row>
    <row r="105" spans="1:6" ht="15">
      <c r="A105" s="1643" t="s">
        <v>189</v>
      </c>
      <c r="B105" s="2164">
        <v>3509</v>
      </c>
      <c r="C105" s="2164">
        <v>1639</v>
      </c>
      <c r="D105" s="2164">
        <v>0</v>
      </c>
      <c r="E105" s="2164">
        <v>0</v>
      </c>
      <c r="F105" s="211" t="s">
        <v>190</v>
      </c>
    </row>
    <row r="106" spans="1:6" ht="15">
      <c r="A106" s="1643" t="s">
        <v>191</v>
      </c>
      <c r="B106" s="2164">
        <v>2579</v>
      </c>
      <c r="C106" s="2164">
        <v>1293</v>
      </c>
      <c r="D106" s="2164">
        <v>0</v>
      </c>
      <c r="E106" s="2164">
        <v>0</v>
      </c>
      <c r="F106" s="211" t="s">
        <v>192</v>
      </c>
    </row>
    <row r="107" spans="1:6" ht="15">
      <c r="A107" s="1643" t="s">
        <v>2053</v>
      </c>
      <c r="B107" s="2164">
        <v>13368</v>
      </c>
      <c r="C107" s="2164">
        <v>6629</v>
      </c>
      <c r="D107" s="2164">
        <v>93</v>
      </c>
      <c r="E107" s="2164">
        <v>44</v>
      </c>
      <c r="F107" s="211" t="s">
        <v>193</v>
      </c>
    </row>
    <row r="108" spans="1:6" ht="15">
      <c r="A108" s="1643" t="s">
        <v>194</v>
      </c>
      <c r="B108" s="2164">
        <v>852</v>
      </c>
      <c r="C108" s="2164">
        <v>429</v>
      </c>
      <c r="D108" s="2164">
        <v>254</v>
      </c>
      <c r="E108" s="2164">
        <v>114</v>
      </c>
      <c r="F108" s="211" t="s">
        <v>195</v>
      </c>
    </row>
    <row r="109" spans="1:6" ht="14.25">
      <c r="A109" s="1634" t="s">
        <v>196</v>
      </c>
      <c r="B109" s="1642">
        <f>SUM(B110:B111)</f>
        <v>7723</v>
      </c>
      <c r="C109" s="1642">
        <f>SUM(C110:C111)</f>
        <v>3697</v>
      </c>
      <c r="D109" s="1642">
        <f>SUM(D110:D111)</f>
        <v>147</v>
      </c>
      <c r="E109" s="1642">
        <f>SUM(E110:E111)</f>
        <v>69</v>
      </c>
      <c r="F109" s="76" t="s">
        <v>197</v>
      </c>
    </row>
    <row r="110" spans="1:6" ht="15">
      <c r="A110" s="1646" t="s">
        <v>198</v>
      </c>
      <c r="B110" s="2164">
        <v>147</v>
      </c>
      <c r="C110" s="2164">
        <v>69</v>
      </c>
      <c r="D110" s="2164">
        <v>147</v>
      </c>
      <c r="E110" s="2164">
        <v>69</v>
      </c>
      <c r="F110" s="82" t="s">
        <v>199</v>
      </c>
    </row>
    <row r="111" spans="1:6" ht="15">
      <c r="A111" s="1640" t="s">
        <v>200</v>
      </c>
      <c r="B111" s="2164">
        <v>7576</v>
      </c>
      <c r="C111" s="2164">
        <v>3628</v>
      </c>
      <c r="D111" s="2164">
        <v>0</v>
      </c>
      <c r="E111" s="2164">
        <v>0</v>
      </c>
      <c r="F111" s="82" t="s">
        <v>2050</v>
      </c>
    </row>
    <row r="112" spans="1:6" ht="14.25">
      <c r="A112" s="1647" t="s">
        <v>214</v>
      </c>
      <c r="B112" s="1648">
        <f>'collège 23'!B48+'collège 23'!B40+'collège 23'!B30+'collège 23'!B21+'collège 23'!B12+'collège 23'!B109+'collège 23'!B104+'collège 23'!B99+'collège 23'!B92+'collège 23'!B86+'collège 23'!B77+'collège 23'!B67</f>
        <v>1943193</v>
      </c>
      <c r="C112" s="1648">
        <f>'collège 23'!C48+'collège 23'!C40+'collège 23'!C30+'collège 23'!C21+'collège 23'!C12+'collège 23'!C109+'collège 23'!C104+'collège 23'!C99+'collège 23'!C92+'collège 23'!C86+'collège 23'!C77+'collège 23'!C67</f>
        <v>928096</v>
      </c>
      <c r="D112" s="1648">
        <f>'collège 23'!D48+'collège 23'!D40+'collège 23'!D30+'collège 23'!D21+'collège 23'!D12+'collège 23'!D109+'collège 23'!D104+'collège 23'!D99+'collège 23'!D92+'collège 23'!D86+'collège 23'!D77+'collège 23'!D67</f>
        <v>815164</v>
      </c>
      <c r="E112" s="1648">
        <f>'collège 23'!E48+'collège 23'!E40+'collège 23'!E30+'collège 23'!E21+'collège 23'!E12+'collège 23'!E109+'collège 23'!E104+'collège 23'!E99+'collège 23'!E92+'collège 23'!E86+'collège 23'!E77+'collège 23'!E67</f>
        <v>381349</v>
      </c>
      <c r="F112" s="216" t="s">
        <v>11</v>
      </c>
    </row>
    <row r="113" spans="1:6" ht="14.25">
      <c r="A113" s="214"/>
      <c r="B113" s="240"/>
      <c r="C113" s="240"/>
      <c r="D113" s="240"/>
      <c r="E113" s="240"/>
      <c r="F113" s="216"/>
    </row>
    <row r="114" spans="1:6" ht="15.75">
      <c r="A114" s="214"/>
      <c r="B114" s="240"/>
      <c r="C114" s="240"/>
      <c r="D114" s="240"/>
      <c r="E114" s="240"/>
      <c r="F114" s="217"/>
    </row>
    <row r="115" spans="1:6" ht="15.75">
      <c r="A115" s="220"/>
      <c r="B115" s="240"/>
      <c r="C115" s="240"/>
      <c r="D115" s="240"/>
      <c r="E115" s="240"/>
      <c r="F115" s="366"/>
    </row>
    <row r="116" spans="1:6" ht="15.75">
      <c r="A116" s="220"/>
      <c r="B116" s="240"/>
      <c r="C116" s="240"/>
      <c r="D116" s="240"/>
      <c r="E116" s="240"/>
      <c r="F116" s="366"/>
    </row>
    <row r="117" spans="1:6" ht="15">
      <c r="A117" s="22" t="s">
        <v>1578</v>
      </c>
      <c r="B117" s="367"/>
      <c r="C117" s="367"/>
      <c r="D117" s="541"/>
      <c r="E117" s="516"/>
      <c r="F117" s="490" t="s">
        <v>1577</v>
      </c>
    </row>
    <row r="118" spans="1:6">
      <c r="A118" s="539"/>
      <c r="B118" s="241"/>
      <c r="C118" s="241"/>
      <c r="D118" s="241"/>
      <c r="E118" s="241"/>
      <c r="F118" s="540"/>
    </row>
  </sheetData>
  <mergeCells count="10">
    <mergeCell ref="E1:F1"/>
    <mergeCell ref="B7:C7"/>
    <mergeCell ref="D7:E7"/>
    <mergeCell ref="B8:C8"/>
    <mergeCell ref="D8:E8"/>
    <mergeCell ref="E56:F56"/>
    <mergeCell ref="B62:C62"/>
    <mergeCell ref="D62:E62"/>
    <mergeCell ref="B63:C63"/>
    <mergeCell ref="D63:E63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  <rowBreaks count="1" manualBreakCount="1">
    <brk id="55" max="5" man="1"/>
  </rowBreaks>
</worksheet>
</file>

<file path=xl/worksheets/sheet25.xml><?xml version="1.0" encoding="utf-8"?>
<worksheet xmlns="http://schemas.openxmlformats.org/spreadsheetml/2006/main" xmlns:r="http://schemas.openxmlformats.org/officeDocument/2006/relationships">
  <sheetPr syncVertical="1" syncRef="A1">
    <tabColor theme="6" tint="-0.249977111117893"/>
  </sheetPr>
  <dimension ref="A1:F97"/>
  <sheetViews>
    <sheetView showGridLines="0" view="pageLayout" zoomScale="70" zoomScalePageLayoutView="70" workbookViewId="0">
      <selection activeCell="C13" sqref="C13:D13"/>
    </sheetView>
  </sheetViews>
  <sheetFormatPr baseColWidth="10" defaultColWidth="11" defaultRowHeight="12.75"/>
  <cols>
    <col min="1" max="1" width="36.140625" style="598" customWidth="1"/>
    <col min="2" max="2" width="13.28515625" style="598" customWidth="1"/>
    <col min="3" max="3" width="15.42578125" style="598" customWidth="1"/>
    <col min="4" max="4" width="11.85546875" style="598" customWidth="1"/>
    <col min="5" max="5" width="33.7109375" style="598" customWidth="1"/>
    <col min="6" max="6" width="9.85546875" style="598" hidden="1" customWidth="1"/>
    <col min="7" max="10" width="9.85546875" style="598" customWidth="1"/>
    <col min="11" max="14" width="11" style="598" customWidth="1"/>
    <col min="15" max="15" width="14.42578125" style="598" customWidth="1"/>
    <col min="16" max="16" width="4.140625" style="598" customWidth="1"/>
    <col min="17" max="17" width="13.28515625" style="598" customWidth="1"/>
    <col min="18" max="18" width="28.140625" style="598" customWidth="1"/>
    <col min="19" max="19" width="11" style="598" customWidth="1"/>
    <col min="20" max="20" width="14.42578125" style="598" customWidth="1"/>
    <col min="21" max="21" width="4.140625" style="598" customWidth="1"/>
    <col min="22" max="23" width="11" style="598" customWidth="1"/>
    <col min="24" max="24" width="14.42578125" style="598" customWidth="1"/>
    <col min="25" max="25" width="4.140625" style="598" customWidth="1"/>
    <col min="26" max="26" width="14.42578125" style="598" customWidth="1"/>
    <col min="27" max="16384" width="11" style="598"/>
  </cols>
  <sheetData>
    <row r="1" spans="1:6" ht="24.75" customHeight="1">
      <c r="A1" s="515" t="s">
        <v>371</v>
      </c>
      <c r="B1" s="597"/>
      <c r="D1" s="2543" t="s">
        <v>1436</v>
      </c>
      <c r="E1" s="2543"/>
    </row>
    <row r="2" spans="1:6" ht="18.95" customHeight="1">
      <c r="E2" s="599"/>
    </row>
    <row r="3" spans="1:6" ht="20.25">
      <c r="A3" s="600" t="s">
        <v>2438</v>
      </c>
      <c r="B3" s="597"/>
      <c r="D3" s="2556" t="s">
        <v>2431</v>
      </c>
      <c r="E3" s="2556"/>
      <c r="F3" s="601"/>
    </row>
    <row r="4" spans="1:6" ht="18.95" customHeight="1">
      <c r="A4" s="602" t="s">
        <v>423</v>
      </c>
      <c r="B4" s="597"/>
      <c r="E4" s="603" t="s">
        <v>424</v>
      </c>
    </row>
    <row r="5" spans="1:6" ht="18.95" customHeight="1">
      <c r="A5" s="602"/>
      <c r="B5" s="597"/>
      <c r="E5" s="604"/>
    </row>
    <row r="6" spans="1:6" ht="18.95" customHeight="1">
      <c r="A6" s="602"/>
      <c r="B6" s="597"/>
      <c r="E6" s="604"/>
    </row>
    <row r="7" spans="1:6" s="605" customFormat="1" ht="18.95" customHeight="1">
      <c r="A7" s="2093" t="s">
        <v>2236</v>
      </c>
      <c r="B7" s="2317" t="s">
        <v>11</v>
      </c>
      <c r="C7" s="606" t="s">
        <v>425</v>
      </c>
      <c r="D7" s="2317" t="s">
        <v>426</v>
      </c>
      <c r="E7" s="1592" t="s">
        <v>2235</v>
      </c>
    </row>
    <row r="8" spans="1:6" s="605" customFormat="1" ht="16.5" customHeight="1">
      <c r="A8" s="1460"/>
      <c r="B8" s="2317" t="s">
        <v>10</v>
      </c>
      <c r="C8" s="2318" t="s">
        <v>2329</v>
      </c>
      <c r="D8" s="2319" t="s">
        <v>427</v>
      </c>
      <c r="E8" s="1460"/>
      <c r="F8" s="606"/>
    </row>
    <row r="9" spans="1:6" s="605" customFormat="1" ht="8.1" customHeight="1">
      <c r="A9" s="1460"/>
      <c r="B9" s="1460"/>
      <c r="C9" s="1460"/>
      <c r="D9" s="1460"/>
      <c r="E9" s="1460"/>
      <c r="F9" s="606"/>
    </row>
    <row r="10" spans="1:6" s="605" customFormat="1" ht="15" customHeight="1">
      <c r="A10" s="1692" t="s">
        <v>222</v>
      </c>
      <c r="B10" s="1693"/>
      <c r="C10" s="1693"/>
      <c r="D10" s="1693"/>
      <c r="E10" s="1694" t="s">
        <v>223</v>
      </c>
      <c r="F10" s="597"/>
    </row>
    <row r="11" spans="1:6" s="605" customFormat="1" ht="8.1" customHeight="1">
      <c r="A11" s="1459"/>
      <c r="B11" s="1460"/>
      <c r="C11" s="1460"/>
      <c r="D11" s="1460"/>
      <c r="E11" s="1461"/>
      <c r="F11" s="597"/>
    </row>
    <row r="12" spans="1:6" s="605" customFormat="1" ht="20.100000000000001" customHeight="1">
      <c r="A12" s="1704" t="s">
        <v>1821</v>
      </c>
      <c r="B12" s="1706"/>
      <c r="C12" s="1706"/>
      <c r="D12" s="1706"/>
      <c r="E12" s="1698" t="s">
        <v>428</v>
      </c>
      <c r="F12" s="158"/>
    </row>
    <row r="13" spans="1:6" s="606" customFormat="1" ht="20.100000000000001" customHeight="1">
      <c r="A13" s="1702" t="s">
        <v>421</v>
      </c>
      <c r="B13" s="1699">
        <f>SUM(C13:D13)</f>
        <v>702307</v>
      </c>
      <c r="C13" s="1695">
        <v>99727</v>
      </c>
      <c r="D13" s="1695">
        <v>602580</v>
      </c>
      <c r="E13" s="1696" t="s">
        <v>429</v>
      </c>
      <c r="F13" s="565"/>
    </row>
    <row r="14" spans="1:6" s="605" customFormat="1" ht="20.100000000000001" customHeight="1">
      <c r="A14" s="1703" t="s">
        <v>357</v>
      </c>
      <c r="B14" s="1699">
        <f t="shared" ref="B14:B23" si="0">SUM(C14:D14)</f>
        <v>313948</v>
      </c>
      <c r="C14" s="1695">
        <v>20635</v>
      </c>
      <c r="D14" s="1695">
        <v>293313</v>
      </c>
      <c r="E14" s="1697" t="s">
        <v>430</v>
      </c>
      <c r="F14" s="565"/>
    </row>
    <row r="15" spans="1:6" s="605" customFormat="1" ht="20.100000000000001" customHeight="1">
      <c r="A15" s="1704" t="s">
        <v>1822</v>
      </c>
      <c r="B15" s="1699"/>
      <c r="C15" s="1695"/>
      <c r="D15" s="1695"/>
      <c r="E15" s="1698" t="s">
        <v>271</v>
      </c>
      <c r="F15" s="158"/>
    </row>
    <row r="16" spans="1:6" s="606" customFormat="1" ht="20.100000000000001" customHeight="1">
      <c r="A16" s="1702" t="s">
        <v>421</v>
      </c>
      <c r="B16" s="1699">
        <f t="shared" si="0"/>
        <v>637636</v>
      </c>
      <c r="C16" s="1695">
        <v>38771</v>
      </c>
      <c r="D16" s="1695">
        <v>598865</v>
      </c>
      <c r="E16" s="1696" t="s">
        <v>429</v>
      </c>
      <c r="F16" s="158"/>
    </row>
    <row r="17" spans="1:6" s="605" customFormat="1" ht="20.100000000000001" customHeight="1">
      <c r="A17" s="1703" t="s">
        <v>357</v>
      </c>
      <c r="B17" s="1699">
        <f t="shared" si="0"/>
        <v>309709</v>
      </c>
      <c r="C17" s="1695">
        <v>10717</v>
      </c>
      <c r="D17" s="1695">
        <v>298992</v>
      </c>
      <c r="E17" s="1697" t="s">
        <v>430</v>
      </c>
      <c r="F17" s="565"/>
    </row>
    <row r="18" spans="1:6" s="605" customFormat="1" ht="20.100000000000001" customHeight="1">
      <c r="A18" s="1704" t="s">
        <v>1823</v>
      </c>
      <c r="B18" s="1699"/>
      <c r="C18" s="1695"/>
      <c r="D18" s="1695"/>
      <c r="E18" s="1698" t="s">
        <v>272</v>
      </c>
      <c r="F18" s="565"/>
    </row>
    <row r="19" spans="1:6" s="606" customFormat="1" ht="20.100000000000001" customHeight="1">
      <c r="A19" s="1702" t="s">
        <v>421</v>
      </c>
      <c r="B19" s="1699">
        <f t="shared" si="0"/>
        <v>603250</v>
      </c>
      <c r="C19" s="1695">
        <v>90046</v>
      </c>
      <c r="D19" s="1695">
        <v>513204</v>
      </c>
      <c r="E19" s="1696" t="s">
        <v>429</v>
      </c>
      <c r="F19" s="158"/>
    </row>
    <row r="20" spans="1:6" s="605" customFormat="1" ht="20.100000000000001" customHeight="1">
      <c r="A20" s="1703" t="s">
        <v>357</v>
      </c>
      <c r="B20" s="1699">
        <f t="shared" si="0"/>
        <v>304439</v>
      </c>
      <c r="C20" s="1695">
        <v>38122</v>
      </c>
      <c r="D20" s="1695">
        <v>266317</v>
      </c>
      <c r="E20" s="1697" t="s">
        <v>430</v>
      </c>
      <c r="F20" s="158"/>
    </row>
    <row r="21" spans="1:6" s="605" customFormat="1" ht="20.100000000000001" customHeight="1">
      <c r="A21" s="1705" t="s">
        <v>431</v>
      </c>
      <c r="B21" s="1707"/>
      <c r="C21" s="1706"/>
      <c r="D21" s="1706"/>
      <c r="E21" s="1698" t="s">
        <v>432</v>
      </c>
      <c r="F21" s="565"/>
    </row>
    <row r="22" spans="1:6" s="605" customFormat="1" ht="20.100000000000001" customHeight="1">
      <c r="A22" s="1702" t="s">
        <v>421</v>
      </c>
      <c r="B22" s="1699">
        <f t="shared" si="0"/>
        <v>1943193</v>
      </c>
      <c r="C22" s="1699">
        <f t="shared" ref="C22:D23" si="1">SUM(C19,C16,C13)</f>
        <v>228544</v>
      </c>
      <c r="D22" s="1699">
        <f t="shared" si="1"/>
        <v>1714649</v>
      </c>
      <c r="E22" s="1696" t="s">
        <v>429</v>
      </c>
      <c r="F22" s="565"/>
    </row>
    <row r="23" spans="1:6" s="605" customFormat="1" ht="20.100000000000001" customHeight="1">
      <c r="A23" s="1702" t="s">
        <v>357</v>
      </c>
      <c r="B23" s="1699">
        <f t="shared" si="0"/>
        <v>928096</v>
      </c>
      <c r="C23" s="1699">
        <f t="shared" si="1"/>
        <v>69474</v>
      </c>
      <c r="D23" s="1699">
        <f t="shared" si="1"/>
        <v>858622</v>
      </c>
      <c r="E23" s="1696" t="s">
        <v>430</v>
      </c>
      <c r="F23" s="158"/>
    </row>
    <row r="24" spans="1:6" s="605" customFormat="1" ht="20.100000000000001" customHeight="1">
      <c r="A24" s="1465"/>
      <c r="B24" s="1466"/>
      <c r="C24" s="1467"/>
      <c r="D24" s="1467"/>
      <c r="E24" s="1468"/>
      <c r="F24" s="158"/>
    </row>
    <row r="25" spans="1:6" s="605" customFormat="1" ht="20.100000000000001" customHeight="1">
      <c r="A25" s="1469"/>
      <c r="B25" s="1460"/>
      <c r="C25" s="1460"/>
      <c r="D25" s="1460"/>
      <c r="E25" s="1460"/>
      <c r="F25" s="565"/>
    </row>
    <row r="26" spans="1:6" s="606" customFormat="1" ht="20.100000000000001" customHeight="1">
      <c r="A26" s="1692" t="s">
        <v>245</v>
      </c>
      <c r="B26" s="1692"/>
      <c r="C26" s="1692"/>
      <c r="D26" s="1692"/>
      <c r="E26" s="1694" t="s">
        <v>385</v>
      </c>
      <c r="F26" s="565"/>
    </row>
    <row r="27" spans="1:6" s="605" customFormat="1" ht="8.1" customHeight="1">
      <c r="A27" s="1470"/>
      <c r="B27" s="1471"/>
      <c r="C27" s="1471"/>
      <c r="D27" s="1471"/>
      <c r="E27" s="1464"/>
      <c r="F27" s="566"/>
    </row>
    <row r="28" spans="1:6" s="605" customFormat="1" ht="20.100000000000001" customHeight="1">
      <c r="A28" s="1462" t="s">
        <v>1821</v>
      </c>
      <c r="B28" s="1466"/>
      <c r="C28" s="1442"/>
      <c r="D28" s="1442"/>
      <c r="E28" s="1463" t="s">
        <v>428</v>
      </c>
      <c r="F28" s="566"/>
    </row>
    <row r="29" spans="1:6" s="606" customFormat="1" ht="20.100000000000001" customHeight="1">
      <c r="A29" s="1702" t="s">
        <v>421</v>
      </c>
      <c r="B29" s="1699">
        <f>SUM(C29:D29)</f>
        <v>302016</v>
      </c>
      <c r="C29" s="1695">
        <v>43043</v>
      </c>
      <c r="D29" s="1695">
        <v>258973</v>
      </c>
      <c r="E29" s="1696" t="s">
        <v>429</v>
      </c>
      <c r="F29" s="597"/>
    </row>
    <row r="30" spans="1:6" s="605" customFormat="1" ht="20.100000000000001" customHeight="1">
      <c r="A30" s="1703" t="s">
        <v>357</v>
      </c>
      <c r="B30" s="1699">
        <f t="shared" ref="B30:B36" si="2">SUM(C30:D30)</f>
        <v>131754</v>
      </c>
      <c r="C30" s="1695">
        <v>7182</v>
      </c>
      <c r="D30" s="1695">
        <v>124572</v>
      </c>
      <c r="E30" s="1697" t="s">
        <v>430</v>
      </c>
      <c r="F30" s="598"/>
    </row>
    <row r="31" spans="1:6" s="605" customFormat="1" ht="20.100000000000001" customHeight="1">
      <c r="A31" s="1704" t="s">
        <v>1822</v>
      </c>
      <c r="B31" s="1699"/>
      <c r="C31" s="1695"/>
      <c r="D31" s="1695"/>
      <c r="E31" s="1698" t="s">
        <v>271</v>
      </c>
      <c r="F31" s="597"/>
    </row>
    <row r="32" spans="1:6" s="606" customFormat="1" ht="20.100000000000001" customHeight="1">
      <c r="A32" s="1702" t="s">
        <v>421</v>
      </c>
      <c r="B32" s="1699">
        <f t="shared" si="2"/>
        <v>266464</v>
      </c>
      <c r="C32" s="1695">
        <v>16308</v>
      </c>
      <c r="D32" s="1695">
        <v>250156</v>
      </c>
      <c r="E32" s="1696" t="s">
        <v>429</v>
      </c>
      <c r="F32" s="597"/>
    </row>
    <row r="33" spans="1:6" s="606" customFormat="1" ht="20.100000000000001" customHeight="1">
      <c r="A33" s="1703" t="s">
        <v>357</v>
      </c>
      <c r="B33" s="1699">
        <f t="shared" si="2"/>
        <v>127301</v>
      </c>
      <c r="C33" s="1695">
        <v>3432</v>
      </c>
      <c r="D33" s="1695">
        <v>123869</v>
      </c>
      <c r="E33" s="1697" t="s">
        <v>430</v>
      </c>
      <c r="F33" s="597"/>
    </row>
    <row r="34" spans="1:6" s="605" customFormat="1" ht="20.100000000000001" customHeight="1">
      <c r="A34" s="1704" t="s">
        <v>1823</v>
      </c>
      <c r="B34" s="1699"/>
      <c r="C34" s="1695"/>
      <c r="D34" s="1695"/>
      <c r="E34" s="1698" t="s">
        <v>272</v>
      </c>
      <c r="F34" s="598"/>
    </row>
    <row r="35" spans="1:6" s="606" customFormat="1" ht="20.100000000000001" customHeight="1">
      <c r="A35" s="1702" t="s">
        <v>421</v>
      </c>
      <c r="B35" s="1699">
        <f t="shared" si="2"/>
        <v>246684</v>
      </c>
      <c r="C35" s="1695">
        <v>39188</v>
      </c>
      <c r="D35" s="1695">
        <v>207496</v>
      </c>
      <c r="E35" s="1696" t="s">
        <v>429</v>
      </c>
      <c r="F35" s="597"/>
    </row>
    <row r="36" spans="1:6" s="605" customFormat="1" ht="20.100000000000001" customHeight="1">
      <c r="A36" s="1703" t="s">
        <v>357</v>
      </c>
      <c r="B36" s="1699">
        <f t="shared" si="2"/>
        <v>122294</v>
      </c>
      <c r="C36" s="1695">
        <v>15433</v>
      </c>
      <c r="D36" s="1695">
        <v>106861</v>
      </c>
      <c r="E36" s="1697" t="s">
        <v>430</v>
      </c>
      <c r="F36" s="598"/>
    </row>
    <row r="37" spans="1:6" s="605" customFormat="1" ht="20.100000000000001" customHeight="1">
      <c r="A37" s="1705" t="s">
        <v>431</v>
      </c>
      <c r="B37" s="1707"/>
      <c r="C37" s="1706"/>
      <c r="D37" s="1706"/>
      <c r="E37" s="1698" t="s">
        <v>432</v>
      </c>
      <c r="F37" s="598"/>
    </row>
    <row r="38" spans="1:6" s="605" customFormat="1" ht="20.100000000000001" customHeight="1">
      <c r="A38" s="1702" t="s">
        <v>421</v>
      </c>
      <c r="B38" s="1699">
        <f t="shared" ref="B38:D39" si="3">B35+B32+B29</f>
        <v>815164</v>
      </c>
      <c r="C38" s="1699">
        <f t="shared" si="3"/>
        <v>98539</v>
      </c>
      <c r="D38" s="1699">
        <f t="shared" si="3"/>
        <v>716625</v>
      </c>
      <c r="E38" s="1696" t="s">
        <v>429</v>
      </c>
      <c r="F38" s="598"/>
    </row>
    <row r="39" spans="1:6" s="605" customFormat="1" ht="20.100000000000001" customHeight="1">
      <c r="A39" s="1702" t="s">
        <v>357</v>
      </c>
      <c r="B39" s="1699">
        <f t="shared" si="3"/>
        <v>381349</v>
      </c>
      <c r="C39" s="1699">
        <f t="shared" si="3"/>
        <v>26047</v>
      </c>
      <c r="D39" s="1699">
        <f t="shared" si="3"/>
        <v>355302</v>
      </c>
      <c r="E39" s="1696" t="s">
        <v>430</v>
      </c>
      <c r="F39" s="598"/>
    </row>
    <row r="40" spans="1:6" s="605" customFormat="1" ht="12.75" customHeight="1">
      <c r="A40" s="244"/>
      <c r="B40" s="450"/>
      <c r="C40" s="1700"/>
      <c r="D40" s="1700"/>
      <c r="E40" s="1701"/>
      <c r="F40" s="598"/>
    </row>
    <row r="41" spans="1:6" s="605" customFormat="1" ht="12.75" customHeight="1">
      <c r="A41" s="243"/>
      <c r="B41" s="368"/>
      <c r="C41" s="368"/>
      <c r="D41" s="368"/>
      <c r="E41" s="274"/>
      <c r="F41" s="598"/>
    </row>
    <row r="42" spans="1:6" s="605" customFormat="1" ht="12.75" customHeight="1">
      <c r="A42" s="608"/>
      <c r="B42" s="450"/>
      <c r="C42" s="368"/>
      <c r="D42" s="450"/>
      <c r="E42" s="607"/>
      <c r="F42" s="598"/>
    </row>
    <row r="43" spans="1:6" s="605" customFormat="1" ht="11.45" customHeight="1">
      <c r="A43" s="239"/>
      <c r="B43" s="450"/>
      <c r="C43" s="450"/>
      <c r="D43" s="450"/>
      <c r="E43" s="564"/>
      <c r="F43" s="597"/>
    </row>
    <row r="44" spans="1:6" s="605" customFormat="1" ht="11.45" customHeight="1">
      <c r="A44" s="239"/>
      <c r="B44" s="450"/>
      <c r="C44" s="450"/>
      <c r="D44" s="450"/>
      <c r="E44" s="564"/>
      <c r="F44" s="597"/>
    </row>
    <row r="45" spans="1:6" s="605" customFormat="1" ht="11.45" customHeight="1">
      <c r="A45" s="239"/>
      <c r="B45" s="450"/>
      <c r="C45" s="450"/>
      <c r="D45" s="450"/>
      <c r="E45" s="564"/>
      <c r="F45" s="597"/>
    </row>
    <row r="46" spans="1:6" s="605" customFormat="1" ht="11.45" customHeight="1">
      <c r="A46" s="239"/>
      <c r="B46" s="450"/>
      <c r="C46" s="450"/>
      <c r="D46" s="450"/>
      <c r="E46" s="564"/>
      <c r="F46" s="597"/>
    </row>
    <row r="47" spans="1:6" s="605" customFormat="1" ht="11.45" customHeight="1">
      <c r="A47" s="239"/>
      <c r="B47" s="450"/>
      <c r="C47" s="450"/>
      <c r="D47" s="450"/>
      <c r="E47" s="564"/>
      <c r="F47" s="597"/>
    </row>
    <row r="48" spans="1:6" s="605" customFormat="1" ht="12.75" customHeight="1">
      <c r="A48" s="244"/>
      <c r="B48" s="450"/>
      <c r="C48" s="450"/>
      <c r="D48" s="450"/>
      <c r="E48" s="564"/>
      <c r="F48" s="598"/>
    </row>
    <row r="49" spans="1:6" s="605" customFormat="1" ht="12.75" customHeight="1">
      <c r="A49" s="239"/>
      <c r="B49" s="450"/>
      <c r="C49" s="450"/>
      <c r="D49" s="450"/>
      <c r="E49" s="564"/>
      <c r="F49" s="598"/>
    </row>
    <row r="50" spans="1:6" s="605" customFormat="1" ht="12.75" customHeight="1">
      <c r="A50" s="239"/>
      <c r="B50" s="583"/>
      <c r="C50" s="583"/>
      <c r="D50" s="583"/>
      <c r="E50" s="599"/>
      <c r="F50" s="598"/>
    </row>
    <row r="51" spans="1:6" ht="12.75" customHeight="1">
      <c r="E51" s="599"/>
    </row>
    <row r="52" spans="1:6" s="605" customFormat="1" ht="12.75" customHeight="1">
      <c r="B52" s="583"/>
      <c r="C52" s="583"/>
      <c r="D52" s="583"/>
      <c r="F52" s="598"/>
    </row>
    <row r="53" spans="1:6" s="605" customFormat="1" ht="12.75" customHeight="1">
      <c r="A53" s="539" t="s">
        <v>433</v>
      </c>
      <c r="B53" s="583"/>
      <c r="C53" s="583"/>
      <c r="D53" s="583"/>
      <c r="E53" s="609" t="s">
        <v>361</v>
      </c>
      <c r="F53" s="598"/>
    </row>
    <row r="54" spans="1:6" s="605" customFormat="1" ht="12.75" customHeight="1">
      <c r="A54" s="22" t="s">
        <v>1578</v>
      </c>
      <c r="B54" s="367"/>
      <c r="C54" s="367"/>
      <c r="D54" s="499"/>
      <c r="E54" s="490" t="s">
        <v>1577</v>
      </c>
      <c r="F54" s="598"/>
    </row>
    <row r="55" spans="1:6" s="605" customFormat="1" ht="12.75" customHeight="1">
      <c r="A55" s="2557"/>
      <c r="B55" s="2557"/>
      <c r="C55" s="2557"/>
      <c r="D55" s="2557"/>
      <c r="E55" s="2557"/>
      <c r="F55" s="597"/>
    </row>
    <row r="56" spans="1:6" s="605" customFormat="1" ht="12.75" customHeight="1">
      <c r="A56" s="239"/>
      <c r="B56" s="583"/>
      <c r="C56" s="598"/>
      <c r="D56" s="583"/>
      <c r="E56" s="583"/>
      <c r="F56" s="598"/>
    </row>
    <row r="57" spans="1:6" s="605" customFormat="1" ht="12.75" customHeight="1">
      <c r="A57" s="239"/>
      <c r="B57" s="583"/>
      <c r="C57" s="583"/>
      <c r="D57" s="583"/>
      <c r="E57" s="583"/>
      <c r="F57" s="598"/>
    </row>
    <row r="58" spans="1:6" s="605" customFormat="1" ht="15" customHeight="1">
      <c r="A58" s="243"/>
      <c r="B58" s="584"/>
      <c r="C58" s="584"/>
      <c r="D58" s="584"/>
      <c r="E58" s="584"/>
      <c r="F58" s="598"/>
    </row>
    <row r="59" spans="1:6" s="605" customFormat="1" ht="15" customHeight="1">
      <c r="A59" s="239"/>
      <c r="B59" s="583"/>
      <c r="C59" s="583"/>
      <c r="D59" s="583"/>
      <c r="E59" s="583"/>
      <c r="F59" s="598"/>
    </row>
    <row r="60" spans="1:6" s="605" customFormat="1" ht="15" customHeight="1">
      <c r="A60" s="239"/>
      <c r="B60" s="583"/>
      <c r="C60" s="583"/>
      <c r="D60" s="583"/>
      <c r="E60" s="583"/>
      <c r="F60" s="598"/>
    </row>
    <row r="61" spans="1:6" s="605" customFormat="1" ht="15" customHeight="1">
      <c r="A61" s="243"/>
      <c r="B61" s="584"/>
      <c r="C61" s="584"/>
      <c r="D61" s="584"/>
      <c r="E61" s="584"/>
      <c r="F61" s="598"/>
    </row>
    <row r="62" spans="1:6" s="605" customFormat="1" ht="15" customHeight="1">
      <c r="A62" s="239"/>
      <c r="B62" s="583"/>
      <c r="C62" s="583"/>
      <c r="D62" s="583"/>
      <c r="E62" s="583"/>
      <c r="F62" s="598"/>
    </row>
    <row r="63" spans="1:6" s="605" customFormat="1" ht="15" customHeight="1">
      <c r="A63" s="244"/>
      <c r="B63" s="583"/>
      <c r="C63" s="583"/>
      <c r="D63" s="583"/>
      <c r="E63" s="583"/>
      <c r="F63" s="598"/>
    </row>
    <row r="64" spans="1:6" s="605" customFormat="1" ht="15" customHeight="1">
      <c r="A64" s="243"/>
      <c r="B64" s="584"/>
      <c r="C64" s="584"/>
      <c r="D64" s="584"/>
      <c r="E64" s="584"/>
      <c r="F64" s="597"/>
    </row>
    <row r="65" spans="1:6" s="605" customFormat="1" ht="15" customHeight="1">
      <c r="A65" s="239"/>
      <c r="B65" s="583"/>
      <c r="C65" s="583"/>
      <c r="D65" s="583"/>
      <c r="E65" s="583"/>
      <c r="F65" s="598"/>
    </row>
    <row r="66" spans="1:6" s="605" customFormat="1" ht="15" customHeight="1">
      <c r="A66" s="239"/>
      <c r="B66" s="583"/>
      <c r="C66" s="583"/>
      <c r="D66" s="583"/>
      <c r="E66" s="583"/>
      <c r="F66" s="598"/>
    </row>
    <row r="67" spans="1:6" s="605" customFormat="1" ht="15" customHeight="1">
      <c r="A67" s="239"/>
      <c r="B67" s="583"/>
      <c r="C67" s="583"/>
      <c r="D67" s="583"/>
      <c r="E67" s="583"/>
      <c r="F67" s="598"/>
    </row>
    <row r="68" spans="1:6" s="605" customFormat="1" ht="15" customHeight="1">
      <c r="A68" s="239"/>
      <c r="B68" s="583"/>
      <c r="C68" s="583"/>
      <c r="D68" s="583"/>
      <c r="E68" s="583"/>
      <c r="F68" s="598"/>
    </row>
    <row r="69" spans="1:6" s="605" customFormat="1" ht="15" customHeight="1">
      <c r="A69" s="239"/>
      <c r="B69" s="583"/>
      <c r="C69" s="583"/>
      <c r="D69" s="583"/>
      <c r="E69" s="583"/>
      <c r="F69" s="598"/>
    </row>
    <row r="70" spans="1:6" s="605" customFormat="1" ht="15" customHeight="1">
      <c r="A70" s="244"/>
      <c r="B70" s="583"/>
      <c r="C70" s="583"/>
      <c r="D70" s="583"/>
      <c r="E70" s="583"/>
      <c r="F70" s="597"/>
    </row>
    <row r="71" spans="1:6" s="605" customFormat="1" ht="15" customHeight="1">
      <c r="A71" s="243"/>
      <c r="B71" s="584"/>
      <c r="C71" s="584"/>
      <c r="D71" s="584"/>
      <c r="E71" s="584"/>
      <c r="F71" s="598"/>
    </row>
    <row r="72" spans="1:6" s="605" customFormat="1" ht="15" customHeight="1">
      <c r="A72" s="239"/>
      <c r="B72" s="583"/>
      <c r="C72" s="583"/>
      <c r="D72" s="583"/>
      <c r="E72" s="583"/>
      <c r="F72" s="598"/>
    </row>
    <row r="73" spans="1:6" s="605" customFormat="1" ht="15" customHeight="1">
      <c r="A73" s="244"/>
      <c r="B73" s="583"/>
      <c r="C73" s="583"/>
      <c r="D73" s="583"/>
      <c r="E73" s="583"/>
      <c r="F73" s="598"/>
    </row>
    <row r="74" spans="1:6" s="605" customFormat="1" ht="15" customHeight="1">
      <c r="A74" s="244"/>
      <c r="B74" s="583"/>
      <c r="C74" s="583"/>
      <c r="D74" s="583"/>
      <c r="E74" s="583"/>
      <c r="F74" s="598"/>
    </row>
    <row r="75" spans="1:6" s="605" customFormat="1" ht="15" customHeight="1">
      <c r="A75" s="239"/>
      <c r="B75" s="583"/>
      <c r="C75" s="583"/>
      <c r="D75" s="583"/>
      <c r="E75" s="583"/>
      <c r="F75" s="598"/>
    </row>
    <row r="76" spans="1:6" s="605" customFormat="1" ht="15" customHeight="1">
      <c r="A76" s="244"/>
      <c r="B76" s="583"/>
      <c r="C76" s="583"/>
      <c r="D76" s="583"/>
      <c r="E76" s="583"/>
      <c r="F76" s="598"/>
    </row>
    <row r="77" spans="1:6" s="605" customFormat="1" ht="15" customHeight="1">
      <c r="A77" s="243"/>
      <c r="B77" s="584"/>
      <c r="C77" s="584"/>
      <c r="D77" s="584"/>
      <c r="E77" s="584"/>
      <c r="F77" s="598"/>
    </row>
    <row r="78" spans="1:6" s="605" customFormat="1" ht="15" customHeight="1">
      <c r="A78" s="239"/>
      <c r="B78" s="583"/>
      <c r="C78" s="583"/>
      <c r="D78" s="583"/>
      <c r="E78" s="583"/>
      <c r="F78" s="597"/>
    </row>
    <row r="79" spans="1:6" s="241" customFormat="1" ht="15" customHeight="1">
      <c r="A79" s="239"/>
      <c r="B79" s="583"/>
      <c r="C79" s="583"/>
      <c r="D79" s="583"/>
      <c r="E79" s="583"/>
    </row>
    <row r="80" spans="1:6" ht="15" customHeight="1">
      <c r="A80" s="239"/>
      <c r="B80" s="583"/>
      <c r="C80" s="583"/>
      <c r="D80" s="583"/>
      <c r="E80" s="583"/>
    </row>
    <row r="81" spans="1:5" ht="15" customHeight="1">
      <c r="A81" s="243"/>
      <c r="B81" s="584"/>
      <c r="C81" s="584"/>
      <c r="D81" s="584"/>
      <c r="E81" s="584"/>
    </row>
    <row r="82" spans="1:5" s="241" customFormat="1" ht="15">
      <c r="A82" s="239"/>
      <c r="B82" s="583"/>
      <c r="C82" s="583"/>
      <c r="D82" s="583"/>
      <c r="E82" s="583"/>
    </row>
    <row r="83" spans="1:5" ht="12.95" customHeight="1">
      <c r="A83" s="239"/>
      <c r="B83" s="583"/>
      <c r="C83" s="583"/>
      <c r="D83" s="583"/>
      <c r="E83" s="583"/>
    </row>
    <row r="84" spans="1:5" ht="12.95" customHeight="1">
      <c r="A84" s="239"/>
      <c r="B84" s="583"/>
      <c r="C84" s="583"/>
      <c r="D84" s="583"/>
      <c r="E84" s="583"/>
    </row>
    <row r="85" spans="1:5" ht="15">
      <c r="A85" s="244"/>
      <c r="B85" s="583"/>
      <c r="C85" s="583"/>
      <c r="D85" s="583"/>
      <c r="E85" s="583"/>
    </row>
    <row r="86" spans="1:5" ht="18" customHeight="1">
      <c r="A86" s="248"/>
      <c r="B86" s="584"/>
      <c r="C86" s="584"/>
      <c r="D86" s="584"/>
      <c r="E86" s="584"/>
    </row>
    <row r="87" spans="1:5">
      <c r="B87" s="610"/>
      <c r="C87" s="610"/>
      <c r="D87" s="610"/>
      <c r="E87" s="610"/>
    </row>
    <row r="88" spans="1:5">
      <c r="A88" s="557"/>
      <c r="B88" s="610"/>
      <c r="C88" s="610"/>
      <c r="D88" s="610"/>
      <c r="E88" s="610"/>
    </row>
    <row r="89" spans="1:5">
      <c r="B89" s="610"/>
      <c r="C89" s="610"/>
      <c r="D89" s="610"/>
      <c r="E89" s="610"/>
    </row>
    <row r="90" spans="1:5">
      <c r="B90" s="610"/>
      <c r="C90" s="610"/>
      <c r="D90" s="610"/>
      <c r="E90" s="610"/>
    </row>
    <row r="91" spans="1:5">
      <c r="B91" s="610"/>
      <c r="C91" s="610"/>
      <c r="D91" s="610"/>
      <c r="E91" s="610"/>
    </row>
    <row r="93" spans="1:5">
      <c r="B93" s="611"/>
      <c r="C93" s="611"/>
      <c r="D93" s="611"/>
      <c r="E93" s="611"/>
    </row>
    <row r="94" spans="1:5">
      <c r="B94" s="241"/>
      <c r="C94" s="241"/>
      <c r="D94" s="241"/>
      <c r="E94" s="241"/>
    </row>
    <row r="97" spans="2:5">
      <c r="B97" s="241"/>
      <c r="C97" s="241"/>
      <c r="D97" s="241"/>
      <c r="E97" s="241"/>
    </row>
  </sheetData>
  <mergeCells count="3">
    <mergeCell ref="D1:E1"/>
    <mergeCell ref="D3:E3"/>
    <mergeCell ref="A55:E55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sheetPr syncVertical="1" syncRef="A1">
    <tabColor theme="6" tint="-0.249977111117893"/>
  </sheetPr>
  <dimension ref="A1:F96"/>
  <sheetViews>
    <sheetView showGridLines="0" view="pageLayout" zoomScale="70" zoomScalePageLayoutView="70" workbookViewId="0">
      <selection activeCell="A14" sqref="A14:F35"/>
    </sheetView>
  </sheetViews>
  <sheetFormatPr baseColWidth="10" defaultColWidth="11" defaultRowHeight="12.75"/>
  <cols>
    <col min="1" max="1" width="35.140625" style="614" customWidth="1"/>
    <col min="2" max="2" width="12.5703125" style="614" customWidth="1"/>
    <col min="3" max="5" width="12.7109375" style="613" customWidth="1"/>
    <col min="6" max="6" width="35.5703125" style="614" customWidth="1"/>
    <col min="7" max="9" width="9.85546875" style="614" customWidth="1"/>
    <col min="10" max="13" width="11" style="614" customWidth="1"/>
    <col min="14" max="14" width="14.42578125" style="614" customWidth="1"/>
    <col min="15" max="15" width="4.140625" style="614" customWidth="1"/>
    <col min="16" max="16" width="13.28515625" style="614" customWidth="1"/>
    <col min="17" max="17" width="28.140625" style="614" customWidth="1"/>
    <col min="18" max="18" width="11" style="614" customWidth="1"/>
    <col min="19" max="19" width="14.42578125" style="614" customWidth="1"/>
    <col min="20" max="20" width="4.140625" style="614" customWidth="1"/>
    <col min="21" max="22" width="11" style="614" customWidth="1"/>
    <col min="23" max="23" width="14.42578125" style="614" customWidth="1"/>
    <col min="24" max="24" width="4.140625" style="614" customWidth="1"/>
    <col min="25" max="25" width="14.42578125" style="614" customWidth="1"/>
    <col min="26" max="16384" width="11" style="614"/>
  </cols>
  <sheetData>
    <row r="1" spans="1:6" ht="24.75" customHeight="1">
      <c r="A1" s="612" t="s">
        <v>434</v>
      </c>
      <c r="B1" s="612"/>
      <c r="E1" s="2535" t="s">
        <v>1583</v>
      </c>
      <c r="F1" s="2535"/>
    </row>
    <row r="2" spans="1:6" ht="18.95" customHeight="1">
      <c r="F2" s="615"/>
    </row>
    <row r="3" spans="1:6" ht="18.95" customHeight="1">
      <c r="A3" s="616" t="s">
        <v>2437</v>
      </c>
      <c r="B3" s="616"/>
      <c r="F3" s="617" t="s">
        <v>459</v>
      </c>
    </row>
    <row r="4" spans="1:6" ht="18.95" customHeight="1">
      <c r="A4" s="618"/>
      <c r="B4" s="618"/>
      <c r="F4" s="615"/>
    </row>
    <row r="5" spans="1:6" s="619" customFormat="1" ht="18.95" customHeight="1">
      <c r="C5" s="620"/>
      <c r="D5" s="621"/>
      <c r="E5" s="621"/>
      <c r="F5" s="622"/>
    </row>
    <row r="6" spans="1:6" ht="16.5" customHeight="1">
      <c r="A6" s="1447"/>
      <c r="B6" s="1448" t="str">
        <f>LEFT(C6,4)+1&amp;"-"&amp;RIGHT(C6,4)+1</f>
        <v>2025-2024</v>
      </c>
      <c r="C6" s="1448" t="str">
        <f>LEFT(D6,4)+1&amp;"-"&amp;RIGHT(D6,4)+1</f>
        <v>2024-2023</v>
      </c>
      <c r="D6" s="1449" t="str">
        <f>LEFT(E6,4)+1&amp;"-"&amp;RIGHT(E6,4)+1</f>
        <v>2023-2022</v>
      </c>
      <c r="E6" s="1449" t="s">
        <v>2310</v>
      </c>
      <c r="F6" s="1450"/>
    </row>
    <row r="7" spans="1:6" s="619" customFormat="1" ht="8.1" customHeight="1">
      <c r="A7" s="1447"/>
      <c r="C7" s="1447"/>
      <c r="D7" s="1447"/>
      <c r="E7" s="1447"/>
      <c r="F7" s="1450"/>
    </row>
    <row r="8" spans="1:6" s="619" customFormat="1" ht="25.15" customHeight="1">
      <c r="A8" s="1451" t="s">
        <v>435</v>
      </c>
      <c r="B8" s="1452">
        <v>2325</v>
      </c>
      <c r="C8" s="1452">
        <v>2188</v>
      </c>
      <c r="D8" s="1452">
        <v>2062</v>
      </c>
      <c r="E8" s="1452">
        <v>1923</v>
      </c>
      <c r="F8" s="1453" t="s">
        <v>250</v>
      </c>
    </row>
    <row r="9" spans="1:6" s="623" customFormat="1" ht="29.45" customHeight="1">
      <c r="A9" s="1451" t="s">
        <v>436</v>
      </c>
      <c r="B9" s="1452">
        <v>11377</v>
      </c>
      <c r="C9" s="1452">
        <v>10554</v>
      </c>
      <c r="D9" s="1452">
        <v>10080</v>
      </c>
      <c r="E9" s="1452">
        <v>9639</v>
      </c>
      <c r="F9" s="1453" t="s">
        <v>351</v>
      </c>
    </row>
    <row r="10" spans="1:6" s="623" customFormat="1" ht="34.9" customHeight="1">
      <c r="A10" s="1451" t="s">
        <v>437</v>
      </c>
      <c r="D10" s="1454"/>
      <c r="E10" s="1454"/>
      <c r="F10" s="1453" t="s">
        <v>353</v>
      </c>
    </row>
    <row r="11" spans="1:6" s="623" customFormat="1" ht="21" customHeight="1">
      <c r="A11" s="1451" t="s">
        <v>1818</v>
      </c>
      <c r="D11" s="1454"/>
      <c r="E11" s="1454"/>
      <c r="F11" s="1453" t="s">
        <v>438</v>
      </c>
    </row>
    <row r="12" spans="1:6" s="623" customFormat="1" ht="21" customHeight="1">
      <c r="A12" s="1456" t="s">
        <v>421</v>
      </c>
      <c r="B12" s="1452">
        <v>91492</v>
      </c>
      <c r="C12" s="1452">
        <v>83352</v>
      </c>
      <c r="D12" s="1452">
        <v>79621</v>
      </c>
      <c r="E12" s="1452">
        <v>73327</v>
      </c>
      <c r="F12" s="1457" t="s">
        <v>429</v>
      </c>
    </row>
    <row r="13" spans="1:6" s="619" customFormat="1" ht="21" customHeight="1">
      <c r="A13" s="1458" t="s">
        <v>439</v>
      </c>
      <c r="B13" s="1455">
        <v>44599</v>
      </c>
      <c r="C13" s="1455">
        <v>40702</v>
      </c>
      <c r="D13" s="1455">
        <v>38667</v>
      </c>
      <c r="E13" s="1455">
        <v>35819</v>
      </c>
      <c r="F13" s="1450" t="s">
        <v>270</v>
      </c>
    </row>
    <row r="14" spans="1:6" s="623" customFormat="1" ht="21" customHeight="1">
      <c r="A14" s="2426" t="s">
        <v>2362</v>
      </c>
      <c r="B14" s="2427">
        <v>1487</v>
      </c>
      <c r="C14" s="2427">
        <v>1616</v>
      </c>
      <c r="D14" s="2427">
        <v>1925</v>
      </c>
      <c r="E14" s="2427">
        <v>1488</v>
      </c>
      <c r="F14" s="1461" t="s">
        <v>2363</v>
      </c>
    </row>
    <row r="15" spans="1:6" s="619" customFormat="1" ht="21" customHeight="1">
      <c r="A15" s="2428" t="s">
        <v>439</v>
      </c>
      <c r="B15" s="2429">
        <v>365</v>
      </c>
      <c r="C15" s="2429">
        <v>431</v>
      </c>
      <c r="D15" s="2429">
        <v>498</v>
      </c>
      <c r="E15" s="2429">
        <v>378</v>
      </c>
      <c r="F15" s="2430" t="s">
        <v>270</v>
      </c>
    </row>
    <row r="16" spans="1:6" s="623" customFormat="1" ht="21" customHeight="1">
      <c r="A16" s="2431" t="s">
        <v>1819</v>
      </c>
      <c r="B16" s="2432"/>
      <c r="C16" s="2432"/>
      <c r="D16" s="2433"/>
      <c r="E16" s="2433"/>
      <c r="F16" s="2434" t="s">
        <v>440</v>
      </c>
    </row>
    <row r="17" spans="1:6" s="623" customFormat="1" ht="21" customHeight="1">
      <c r="A17" s="2426" t="s">
        <v>421</v>
      </c>
      <c r="B17" s="2427">
        <v>82738</v>
      </c>
      <c r="C17" s="2427">
        <v>76922</v>
      </c>
      <c r="D17" s="2427">
        <v>72897</v>
      </c>
      <c r="E17" s="2427">
        <v>64670</v>
      </c>
      <c r="F17" s="1461" t="s">
        <v>429</v>
      </c>
    </row>
    <row r="18" spans="1:6" s="619" customFormat="1" ht="21" customHeight="1">
      <c r="A18" s="2428" t="s">
        <v>439</v>
      </c>
      <c r="B18" s="2429">
        <v>40379</v>
      </c>
      <c r="C18" s="2429">
        <v>37304</v>
      </c>
      <c r="D18" s="2429">
        <v>35460</v>
      </c>
      <c r="E18" s="2429">
        <v>31571</v>
      </c>
      <c r="F18" s="2430" t="s">
        <v>270</v>
      </c>
    </row>
    <row r="19" spans="1:6" s="623" customFormat="1" ht="21" customHeight="1">
      <c r="A19" s="2426" t="s">
        <v>2362</v>
      </c>
      <c r="B19" s="2427">
        <v>877</v>
      </c>
      <c r="C19" s="2427">
        <v>963</v>
      </c>
      <c r="D19" s="2427">
        <v>1305</v>
      </c>
      <c r="E19" s="2427">
        <v>1178</v>
      </c>
      <c r="F19" s="1461" t="s">
        <v>2363</v>
      </c>
    </row>
    <row r="20" spans="1:6" s="619" customFormat="1" ht="21" customHeight="1">
      <c r="A20" s="2428" t="s">
        <v>439</v>
      </c>
      <c r="B20" s="2429">
        <v>267</v>
      </c>
      <c r="C20" s="2429">
        <v>348</v>
      </c>
      <c r="D20" s="2429">
        <v>386</v>
      </c>
      <c r="E20" s="2429">
        <v>332</v>
      </c>
      <c r="F20" s="2430" t="s">
        <v>270</v>
      </c>
    </row>
    <row r="21" spans="1:6" s="623" customFormat="1" ht="21" customHeight="1">
      <c r="A21" s="2431" t="s">
        <v>1820</v>
      </c>
      <c r="B21" s="2433"/>
      <c r="C21" s="2433"/>
      <c r="D21" s="2433"/>
      <c r="E21" s="2433"/>
      <c r="F21" s="2434" t="s">
        <v>441</v>
      </c>
    </row>
    <row r="22" spans="1:6" s="623" customFormat="1" ht="21" customHeight="1">
      <c r="A22" s="2426" t="s">
        <v>421</v>
      </c>
      <c r="B22" s="2427">
        <v>80159</v>
      </c>
      <c r="C22" s="2427">
        <v>74966</v>
      </c>
      <c r="D22" s="2427">
        <v>69140</v>
      </c>
      <c r="E22" s="2427">
        <v>64699</v>
      </c>
      <c r="F22" s="1461" t="s">
        <v>429</v>
      </c>
    </row>
    <row r="23" spans="1:6" s="619" customFormat="1" ht="21" customHeight="1">
      <c r="A23" s="2428" t="s">
        <v>439</v>
      </c>
      <c r="B23" s="2429">
        <v>38351</v>
      </c>
      <c r="C23" s="2429">
        <v>35978</v>
      </c>
      <c r="D23" s="2429">
        <v>32919</v>
      </c>
      <c r="E23" s="2429">
        <v>30694</v>
      </c>
      <c r="F23" s="2430" t="s">
        <v>270</v>
      </c>
    </row>
    <row r="24" spans="1:6" s="623" customFormat="1" ht="21" customHeight="1">
      <c r="A24" s="2426" t="s">
        <v>2362</v>
      </c>
      <c r="B24" s="2427">
        <v>2773</v>
      </c>
      <c r="C24" s="2427">
        <v>3470</v>
      </c>
      <c r="D24" s="2427">
        <v>4354</v>
      </c>
      <c r="E24" s="2427">
        <v>3177</v>
      </c>
      <c r="F24" s="1461" t="s">
        <v>2363</v>
      </c>
    </row>
    <row r="25" spans="1:6" s="619" customFormat="1" ht="21" customHeight="1">
      <c r="A25" s="2428" t="s">
        <v>439</v>
      </c>
      <c r="B25" s="2429">
        <v>961</v>
      </c>
      <c r="C25" s="2429">
        <v>1297</v>
      </c>
      <c r="D25" s="2429">
        <v>1509</v>
      </c>
      <c r="E25" s="2429">
        <v>970</v>
      </c>
      <c r="F25" s="2430" t="s">
        <v>270</v>
      </c>
    </row>
    <row r="26" spans="1:6" s="623" customFormat="1" ht="33" customHeight="1">
      <c r="A26" s="2431" t="s">
        <v>442</v>
      </c>
      <c r="B26" s="2427">
        <f t="shared" ref="B26:C26" si="0">B12+B17+B22</f>
        <v>254389</v>
      </c>
      <c r="C26" s="2427">
        <f t="shared" si="0"/>
        <v>235240</v>
      </c>
      <c r="D26" s="2427">
        <f>D12+D17+D22</f>
        <v>221658</v>
      </c>
      <c r="E26" s="2427">
        <v>202696</v>
      </c>
      <c r="F26" s="2434" t="s">
        <v>443</v>
      </c>
    </row>
    <row r="27" spans="1:6" s="623" customFormat="1" ht="21" customHeight="1">
      <c r="A27" s="2435" t="s">
        <v>269</v>
      </c>
      <c r="B27" s="2429">
        <v>123329</v>
      </c>
      <c r="C27" s="2429">
        <v>113984</v>
      </c>
      <c r="D27" s="2429">
        <f>D13+D18+D23</f>
        <v>107046</v>
      </c>
      <c r="E27" s="2429">
        <v>98084</v>
      </c>
      <c r="F27" s="2434" t="s">
        <v>270</v>
      </c>
    </row>
    <row r="28" spans="1:6" s="623" customFormat="1" ht="21" customHeight="1">
      <c r="A28" s="2426" t="s">
        <v>2362</v>
      </c>
      <c r="B28" s="2427">
        <f>B14+B19+B24</f>
        <v>5137</v>
      </c>
      <c r="C28" s="2427">
        <f t="shared" ref="C28:E28" si="1">C14+C19+C24</f>
        <v>6049</v>
      </c>
      <c r="D28" s="2427">
        <f t="shared" si="1"/>
        <v>7584</v>
      </c>
      <c r="E28" s="2427">
        <f t="shared" si="1"/>
        <v>5843</v>
      </c>
      <c r="F28" s="1461" t="s">
        <v>2363</v>
      </c>
    </row>
    <row r="29" spans="1:6" s="619" customFormat="1" ht="21" customHeight="1">
      <c r="A29" s="2428" t="s">
        <v>439</v>
      </c>
      <c r="B29" s="2427">
        <f>B15+B20+B25</f>
        <v>1593</v>
      </c>
      <c r="C29" s="2427">
        <f t="shared" ref="C29:E29" si="2">C15+C20+C25</f>
        <v>2076</v>
      </c>
      <c r="D29" s="2427">
        <f t="shared" si="2"/>
        <v>2393</v>
      </c>
      <c r="E29" s="2427">
        <f t="shared" si="2"/>
        <v>1680</v>
      </c>
      <c r="F29" s="2430" t="s">
        <v>270</v>
      </c>
    </row>
    <row r="30" spans="1:6" s="619" customFormat="1" ht="18" customHeight="1">
      <c r="A30" s="2436"/>
      <c r="B30" s="2437"/>
      <c r="C30" s="2437"/>
      <c r="D30" s="2437"/>
      <c r="E30" s="2437"/>
      <c r="F30" s="2438"/>
    </row>
    <row r="31" spans="1:6" s="619" customFormat="1" ht="15">
      <c r="A31" s="2436"/>
      <c r="B31" s="2436"/>
      <c r="C31" s="2439"/>
      <c r="D31" s="2439"/>
      <c r="E31" s="2439"/>
      <c r="F31" s="2438"/>
    </row>
    <row r="32" spans="1:6" s="619" customFormat="1" ht="15.75">
      <c r="A32" s="2431" t="s">
        <v>2325</v>
      </c>
      <c r="B32" s="2427">
        <v>22040</v>
      </c>
      <c r="C32" s="2427">
        <v>20777</v>
      </c>
      <c r="D32" s="2427">
        <v>17363</v>
      </c>
      <c r="E32" s="2427">
        <v>15680</v>
      </c>
      <c r="F32" s="2434" t="s">
        <v>360</v>
      </c>
    </row>
    <row r="33" spans="1:6" s="619" customFormat="1" ht="15.75">
      <c r="A33" s="2436" t="s">
        <v>504</v>
      </c>
      <c r="B33" s="2429">
        <v>9325</v>
      </c>
      <c r="C33" s="2429">
        <v>8510</v>
      </c>
      <c r="D33" s="2429">
        <v>7083</v>
      </c>
      <c r="E33" s="2429">
        <v>6527</v>
      </c>
      <c r="F33" s="2434" t="s">
        <v>270</v>
      </c>
    </row>
    <row r="34" spans="1:6" s="619" customFormat="1" ht="15">
      <c r="A34" s="2436"/>
      <c r="B34" s="2436"/>
      <c r="C34" s="2439"/>
      <c r="D34" s="2439"/>
      <c r="E34" s="2439"/>
      <c r="F34" s="2438"/>
    </row>
    <row r="35" spans="1:6" s="619" customFormat="1" ht="15">
      <c r="A35" s="2436"/>
      <c r="B35" s="2436"/>
      <c r="C35" s="2439"/>
      <c r="D35" s="2439"/>
      <c r="E35" s="2439"/>
      <c r="F35" s="2438"/>
    </row>
    <row r="36" spans="1:6" s="619" customFormat="1" ht="15">
      <c r="A36" s="614"/>
      <c r="B36" s="614"/>
      <c r="C36" s="613"/>
      <c r="D36" s="613"/>
      <c r="E36" s="613"/>
      <c r="F36" s="622"/>
    </row>
    <row r="37" spans="1:6" s="619" customFormat="1" ht="15">
      <c r="A37" s="614"/>
      <c r="B37" s="614"/>
      <c r="C37" s="613"/>
      <c r="D37" s="613"/>
      <c r="E37" s="613"/>
      <c r="F37" s="622"/>
    </row>
    <row r="38" spans="1:6" s="619" customFormat="1" ht="15">
      <c r="A38" s="614"/>
      <c r="B38" s="614"/>
      <c r="C38" s="613"/>
      <c r="D38" s="613"/>
      <c r="E38" s="613"/>
      <c r="F38" s="622"/>
    </row>
    <row r="39" spans="1:6" s="619" customFormat="1" ht="15">
      <c r="A39" s="614"/>
      <c r="B39" s="614"/>
      <c r="C39" s="613"/>
      <c r="D39" s="613"/>
      <c r="E39" s="613"/>
      <c r="F39" s="622"/>
    </row>
    <row r="40" spans="1:6" s="619" customFormat="1" ht="15">
      <c r="A40" s="624" t="s">
        <v>248</v>
      </c>
      <c r="B40" s="624"/>
      <c r="C40" s="613"/>
      <c r="D40" s="613"/>
      <c r="E40" s="613"/>
      <c r="F40" s="622"/>
    </row>
    <row r="41" spans="1:6" s="619" customFormat="1" ht="15">
      <c r="A41" s="614"/>
      <c r="B41" s="614"/>
      <c r="C41" s="613"/>
      <c r="D41" s="613"/>
      <c r="E41" s="613"/>
      <c r="F41" s="622"/>
    </row>
    <row r="42" spans="1:6" s="619" customFormat="1" ht="15">
      <c r="A42" s="614"/>
      <c r="B42" s="614"/>
      <c r="C42" s="613"/>
      <c r="D42" s="613"/>
      <c r="E42" s="613"/>
      <c r="F42" s="622"/>
    </row>
    <row r="43" spans="1:6" s="619" customFormat="1" ht="15">
      <c r="A43" s="614"/>
      <c r="B43" s="614"/>
      <c r="C43" s="613"/>
      <c r="D43" s="613"/>
      <c r="E43" s="613"/>
      <c r="F43" s="622"/>
    </row>
    <row r="44" spans="1:6" s="619" customFormat="1" ht="15">
      <c r="A44" s="614"/>
      <c r="B44" s="614"/>
      <c r="C44" s="613"/>
      <c r="D44" s="613"/>
      <c r="E44" s="613"/>
      <c r="F44" s="622"/>
    </row>
    <row r="45" spans="1:6" s="619" customFormat="1" ht="15">
      <c r="A45" s="614"/>
      <c r="B45" s="614"/>
      <c r="C45" s="613"/>
      <c r="D45" s="613"/>
      <c r="E45" s="613"/>
      <c r="F45" s="622"/>
    </row>
    <row r="46" spans="1:6" s="619" customFormat="1" ht="15">
      <c r="A46" s="614"/>
      <c r="B46" s="614"/>
      <c r="C46" s="613"/>
      <c r="D46" s="613"/>
      <c r="E46" s="613"/>
      <c r="F46" s="622"/>
    </row>
    <row r="47" spans="1:6" s="619" customFormat="1" ht="15">
      <c r="A47" s="614"/>
      <c r="B47" s="614"/>
      <c r="C47" s="613"/>
      <c r="D47" s="613"/>
      <c r="E47" s="613"/>
      <c r="F47" s="622"/>
    </row>
    <row r="48" spans="1:6" s="619" customFormat="1" ht="15">
      <c r="A48" s="614"/>
      <c r="B48" s="614"/>
      <c r="C48" s="613"/>
      <c r="D48" s="613"/>
      <c r="E48" s="613"/>
      <c r="F48" s="622"/>
    </row>
    <row r="49" spans="1:6" s="619" customFormat="1" ht="15">
      <c r="A49" s="614"/>
      <c r="B49" s="614"/>
      <c r="C49" s="613"/>
      <c r="D49" s="613"/>
      <c r="E49" s="613"/>
      <c r="F49" s="622"/>
    </row>
    <row r="50" spans="1:6" s="619" customFormat="1" ht="15">
      <c r="A50" s="614"/>
      <c r="B50" s="614"/>
      <c r="C50" s="613"/>
      <c r="D50" s="613"/>
      <c r="E50" s="613"/>
      <c r="F50" s="622"/>
    </row>
    <row r="51" spans="1:6" s="619" customFormat="1" ht="15">
      <c r="A51" s="614"/>
      <c r="B51" s="614"/>
      <c r="C51" s="613"/>
      <c r="D51" s="613"/>
      <c r="E51" s="613"/>
      <c r="F51" s="622"/>
    </row>
    <row r="52" spans="1:6" s="619" customFormat="1" ht="15">
      <c r="A52" s="614"/>
      <c r="B52" s="614"/>
      <c r="C52" s="613"/>
      <c r="D52" s="613"/>
      <c r="E52" s="613"/>
      <c r="F52" s="622"/>
    </row>
    <row r="53" spans="1:6" s="619" customFormat="1" ht="15">
      <c r="A53" s="614"/>
      <c r="B53" s="614"/>
      <c r="C53" s="613"/>
      <c r="D53" s="613"/>
      <c r="E53" s="613"/>
      <c r="F53" s="622"/>
    </row>
    <row r="54" spans="1:6" s="619" customFormat="1" ht="15">
      <c r="A54" s="614"/>
      <c r="B54" s="614"/>
      <c r="C54" s="613"/>
      <c r="D54" s="613"/>
      <c r="E54" s="613"/>
      <c r="F54" s="622"/>
    </row>
    <row r="55" spans="1:6" s="619" customFormat="1" ht="12.75" customHeight="1">
      <c r="A55" s="614"/>
      <c r="B55" s="614"/>
      <c r="C55" s="613"/>
      <c r="D55" s="613"/>
      <c r="E55" s="613"/>
      <c r="F55" s="622"/>
    </row>
    <row r="56" spans="1:6" ht="12.75" customHeight="1">
      <c r="F56" s="615"/>
    </row>
    <row r="57" spans="1:6" ht="12.75" customHeight="1">
      <c r="F57" s="615"/>
    </row>
    <row r="58" spans="1:6" s="619" customFormat="1" ht="12.75" customHeight="1">
      <c r="C58" s="613"/>
      <c r="D58" s="613"/>
      <c r="E58" s="613"/>
    </row>
    <row r="59" spans="1:6" s="619" customFormat="1" ht="12.75" customHeight="1">
      <c r="C59" s="613"/>
      <c r="D59" s="613"/>
      <c r="E59" s="613"/>
    </row>
    <row r="60" spans="1:6" s="619" customFormat="1" ht="12.75" customHeight="1">
      <c r="C60" s="613"/>
      <c r="D60" s="613"/>
      <c r="E60" s="613"/>
    </row>
    <row r="61" spans="1:6" s="619" customFormat="1" ht="12.75" customHeight="1">
      <c r="A61" s="22" t="s">
        <v>1578</v>
      </c>
      <c r="B61" s="22"/>
      <c r="C61" s="22"/>
      <c r="D61" s="22"/>
      <c r="E61" s="492"/>
      <c r="F61" s="490" t="s">
        <v>1577</v>
      </c>
    </row>
    <row r="62" spans="1:6" s="121" customFormat="1" ht="12.75" customHeight="1">
      <c r="C62" s="152"/>
      <c r="D62" s="152"/>
      <c r="E62" s="152"/>
    </row>
    <row r="63" spans="1:6" s="121" customFormat="1" ht="12.75" customHeight="1">
      <c r="A63" s="625"/>
      <c r="B63" s="625"/>
      <c r="C63" s="152"/>
      <c r="D63" s="152"/>
      <c r="E63" s="152"/>
      <c r="F63" s="561"/>
    </row>
    <row r="64" spans="1:6" s="121" customFormat="1" ht="12.75" customHeight="1">
      <c r="A64" s="514"/>
      <c r="B64" s="514"/>
      <c r="C64" s="152"/>
      <c r="D64" s="152"/>
      <c r="E64" s="152"/>
      <c r="F64" s="561"/>
    </row>
    <row r="65" spans="1:6" s="626" customFormat="1" ht="12.75" customHeight="1"/>
    <row r="66" spans="1:6" s="619" customFormat="1" ht="12.75" customHeight="1">
      <c r="A66" s="2558"/>
      <c r="B66" s="2558"/>
      <c r="C66" s="2558"/>
      <c r="D66" s="2558"/>
      <c r="E66" s="2558"/>
      <c r="F66" s="2558"/>
    </row>
    <row r="67" spans="1:6" s="619" customFormat="1" ht="12.75" customHeight="1">
      <c r="C67" s="620"/>
      <c r="D67" s="620"/>
      <c r="E67" s="620"/>
    </row>
    <row r="68" spans="1:6" s="619" customFormat="1" ht="12.75" customHeight="1">
      <c r="C68" s="613"/>
      <c r="D68" s="613"/>
      <c r="E68" s="613"/>
    </row>
    <row r="69" spans="1:6" s="619" customFormat="1" ht="12.75" customHeight="1">
      <c r="C69" s="620"/>
      <c r="D69" s="620"/>
      <c r="E69" s="620"/>
    </row>
    <row r="70" spans="1:6" s="619" customFormat="1" ht="12.75" customHeight="1">
      <c r="C70" s="620"/>
      <c r="D70" s="620"/>
      <c r="E70" s="620"/>
    </row>
    <row r="71" spans="1:6" s="619" customFormat="1" ht="12.75" customHeight="1">
      <c r="C71" s="620"/>
      <c r="D71" s="620"/>
      <c r="E71" s="620"/>
    </row>
    <row r="72" spans="1:6" s="619" customFormat="1" ht="12.75" customHeight="1">
      <c r="C72" s="620"/>
      <c r="D72" s="620"/>
      <c r="E72" s="620"/>
    </row>
    <row r="73" spans="1:6" s="619" customFormat="1" ht="12.75" customHeight="1">
      <c r="C73" s="620"/>
      <c r="D73" s="620"/>
      <c r="E73" s="620"/>
    </row>
    <row r="74" spans="1:6" s="619" customFormat="1" ht="12.75" customHeight="1">
      <c r="C74" s="620"/>
      <c r="D74" s="620"/>
      <c r="E74" s="620"/>
    </row>
    <row r="75" spans="1:6" s="619" customFormat="1" ht="15">
      <c r="C75" s="620"/>
      <c r="D75" s="620"/>
      <c r="E75" s="620"/>
    </row>
    <row r="76" spans="1:6" s="619" customFormat="1" ht="15">
      <c r="C76" s="620"/>
      <c r="D76" s="620"/>
      <c r="E76" s="620"/>
    </row>
    <row r="77" spans="1:6" s="619" customFormat="1" ht="15">
      <c r="C77" s="620"/>
      <c r="D77" s="620"/>
      <c r="E77" s="620"/>
    </row>
    <row r="78" spans="1:6" s="619" customFormat="1" ht="15">
      <c r="C78" s="620"/>
      <c r="D78" s="620"/>
      <c r="E78" s="620"/>
    </row>
    <row r="79" spans="1:6" s="619" customFormat="1" ht="15">
      <c r="C79" s="620"/>
      <c r="D79" s="620"/>
      <c r="E79" s="620"/>
    </row>
    <row r="80" spans="1:6" s="619" customFormat="1" ht="15">
      <c r="C80" s="620"/>
      <c r="D80" s="620"/>
      <c r="E80" s="620"/>
    </row>
    <row r="81" spans="3:5" s="619" customFormat="1" ht="15">
      <c r="C81" s="620"/>
      <c r="D81" s="620"/>
      <c r="E81" s="620"/>
    </row>
    <row r="82" spans="3:5" s="619" customFormat="1" ht="15">
      <c r="C82" s="620"/>
      <c r="D82" s="620"/>
      <c r="E82" s="620"/>
    </row>
    <row r="83" spans="3:5" s="619" customFormat="1" ht="15">
      <c r="C83" s="620"/>
      <c r="D83" s="620"/>
      <c r="E83" s="620"/>
    </row>
    <row r="84" spans="3:5" s="619" customFormat="1" ht="15">
      <c r="C84" s="620"/>
      <c r="D84" s="620"/>
      <c r="E84" s="620"/>
    </row>
    <row r="85" spans="3:5" s="619" customFormat="1" ht="15">
      <c r="C85" s="620"/>
      <c r="D85" s="620"/>
      <c r="E85" s="620"/>
    </row>
    <row r="86" spans="3:5" s="619" customFormat="1" ht="15">
      <c r="C86" s="620"/>
      <c r="D86" s="620"/>
      <c r="E86" s="620"/>
    </row>
    <row r="87" spans="3:5" s="619" customFormat="1" ht="15">
      <c r="C87" s="620"/>
      <c r="D87" s="620"/>
      <c r="E87" s="620"/>
    </row>
    <row r="88" spans="3:5" s="619" customFormat="1" ht="15">
      <c r="C88" s="620"/>
      <c r="D88" s="620"/>
      <c r="E88" s="620"/>
    </row>
    <row r="89" spans="3:5" s="619" customFormat="1" ht="15">
      <c r="C89" s="620"/>
      <c r="D89" s="620"/>
      <c r="E89" s="620"/>
    </row>
    <row r="90" spans="3:5" s="619" customFormat="1" ht="15">
      <c r="C90" s="620"/>
      <c r="D90" s="620"/>
      <c r="E90" s="620"/>
    </row>
    <row r="91" spans="3:5" s="619" customFormat="1" ht="15">
      <c r="C91" s="620"/>
      <c r="D91" s="620"/>
      <c r="E91" s="620"/>
    </row>
    <row r="92" spans="3:5" s="619" customFormat="1" ht="15">
      <c r="C92" s="620"/>
      <c r="D92" s="620"/>
      <c r="E92" s="620"/>
    </row>
    <row r="93" spans="3:5" s="619" customFormat="1" ht="15">
      <c r="C93" s="620"/>
      <c r="D93" s="620"/>
      <c r="E93" s="620"/>
    </row>
    <row r="94" spans="3:5" s="619" customFormat="1" ht="15">
      <c r="C94" s="620"/>
      <c r="D94" s="620"/>
      <c r="E94" s="620"/>
    </row>
    <row r="95" spans="3:5" s="619" customFormat="1" ht="15">
      <c r="C95" s="620"/>
      <c r="D95" s="620"/>
      <c r="E95" s="620"/>
    </row>
    <row r="96" spans="3:5" s="619" customFormat="1" ht="15">
      <c r="C96" s="620"/>
      <c r="D96" s="620"/>
      <c r="E96" s="620"/>
    </row>
  </sheetData>
  <mergeCells count="2">
    <mergeCell ref="E1:F1"/>
    <mergeCell ref="A66:F66"/>
  </mergeCells>
  <pageMargins left="0.78740157480314965" right="0.78740157480314965" top="1.1811023622047245" bottom="0.98425196850393704" header="0.51181102362204722" footer="0.51181102362204722"/>
  <pageSetup paperSize="9" scale="70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sheetPr syncVertical="1" syncRef="A1">
    <tabColor theme="6" tint="-0.249977111117893"/>
  </sheetPr>
  <dimension ref="A1:E117"/>
  <sheetViews>
    <sheetView showGridLines="0" view="pageLayout" zoomScale="70" zoomScalePageLayoutView="70" workbookViewId="0">
      <selection activeCell="A115" sqref="A115:E115"/>
    </sheetView>
  </sheetViews>
  <sheetFormatPr baseColWidth="10" defaultColWidth="11" defaultRowHeight="19.5" customHeight="1"/>
  <cols>
    <col min="1" max="1" width="34.42578125" style="629" customWidth="1"/>
    <col min="2" max="2" width="14.42578125" style="629" customWidth="1"/>
    <col min="3" max="3" width="12.85546875" style="628" customWidth="1"/>
    <col min="4" max="4" width="12.85546875" style="629" customWidth="1"/>
    <col min="5" max="5" width="37.42578125" style="628" customWidth="1"/>
    <col min="6" max="10" width="14.42578125" style="629" customWidth="1"/>
    <col min="11" max="11" width="37.28515625" style="629" customWidth="1"/>
    <col min="12" max="13" width="11" style="629" customWidth="1"/>
    <col min="14" max="23" width="9.85546875" style="629" customWidth="1"/>
    <col min="24" max="27" width="11" style="629" customWidth="1"/>
    <col min="28" max="28" width="14.42578125" style="629" customWidth="1"/>
    <col min="29" max="29" width="4.140625" style="629" customWidth="1"/>
    <col min="30" max="30" width="13.28515625" style="629" customWidth="1"/>
    <col min="31" max="31" width="28.140625" style="629" customWidth="1"/>
    <col min="32" max="32" width="11" style="629" customWidth="1"/>
    <col min="33" max="33" width="14.42578125" style="629" customWidth="1"/>
    <col min="34" max="34" width="4.140625" style="629" customWidth="1"/>
    <col min="35" max="36" width="11" style="629" customWidth="1"/>
    <col min="37" max="37" width="14.42578125" style="629" customWidth="1"/>
    <col min="38" max="38" width="4.140625" style="629" customWidth="1"/>
    <col min="39" max="39" width="14.42578125" style="629" customWidth="1"/>
    <col min="40" max="16384" width="11" style="629"/>
  </cols>
  <sheetData>
    <row r="1" spans="1:5" ht="19.5" customHeight="1">
      <c r="A1" s="627" t="s">
        <v>434</v>
      </c>
      <c r="B1" s="627"/>
      <c r="D1" s="2559" t="s">
        <v>1583</v>
      </c>
      <c r="E1" s="2559"/>
    </row>
    <row r="2" spans="1:5" ht="19.5" customHeight="1">
      <c r="E2" s="630"/>
    </row>
    <row r="3" spans="1:5" ht="20.25">
      <c r="A3" s="631" t="s">
        <v>2436</v>
      </c>
      <c r="B3" s="631"/>
      <c r="E3" s="632" t="s">
        <v>2432</v>
      </c>
    </row>
    <row r="4" spans="1:5" ht="20.25">
      <c r="A4" s="633" t="s">
        <v>364</v>
      </c>
      <c r="B4" s="633"/>
      <c r="E4" s="634" t="s">
        <v>365</v>
      </c>
    </row>
    <row r="5" spans="1:5" ht="19.5" customHeight="1">
      <c r="A5" s="633"/>
      <c r="B5" s="633"/>
      <c r="E5" s="635"/>
    </row>
    <row r="6" spans="1:5" ht="14.25" customHeight="1">
      <c r="A6" s="633"/>
      <c r="B6" s="2324"/>
      <c r="C6" s="2560" t="s">
        <v>2331</v>
      </c>
      <c r="D6" s="2560"/>
      <c r="E6" s="635"/>
    </row>
    <row r="7" spans="1:5" s="637" customFormat="1" ht="16.5" customHeight="1">
      <c r="A7" s="2093" t="s">
        <v>2236</v>
      </c>
      <c r="B7" s="2325" t="s">
        <v>250</v>
      </c>
      <c r="C7" s="2325" t="s">
        <v>11</v>
      </c>
      <c r="D7" s="2325" t="s">
        <v>263</v>
      </c>
      <c r="E7" s="1592" t="s">
        <v>2235</v>
      </c>
    </row>
    <row r="8" spans="1:5" ht="14.25" customHeight="1">
      <c r="A8" s="171"/>
      <c r="B8" s="2326" t="s">
        <v>251</v>
      </c>
      <c r="C8" s="2326" t="s">
        <v>27</v>
      </c>
      <c r="D8" s="2326" t="s">
        <v>332</v>
      </c>
      <c r="E8" s="172"/>
    </row>
    <row r="9" spans="1:5" s="637" customFormat="1" ht="7.5" customHeight="1">
      <c r="A9" s="98"/>
      <c r="B9" s="98"/>
      <c r="C9" s="638"/>
      <c r="D9" s="638"/>
      <c r="E9" s="522"/>
    </row>
    <row r="10" spans="1:5" s="636" customFormat="1" ht="5.25" customHeight="1">
      <c r="A10" s="171"/>
      <c r="B10" s="639"/>
      <c r="C10" s="640"/>
      <c r="D10" s="640"/>
      <c r="E10" s="172"/>
    </row>
    <row r="11" spans="1:5" s="636" customFormat="1" ht="17.100000000000001" customHeight="1">
      <c r="A11" s="2161" t="s">
        <v>29</v>
      </c>
      <c r="B11" s="1630">
        <f>SUM(B12:B19)</f>
        <v>205</v>
      </c>
      <c r="C11" s="1630">
        <f>SUM(C12:C19)</f>
        <v>21106</v>
      </c>
      <c r="D11" s="1630">
        <f>SUM(D12:D19)</f>
        <v>10336</v>
      </c>
      <c r="E11" s="42" t="s">
        <v>30</v>
      </c>
    </row>
    <row r="12" spans="1:5" s="637" customFormat="1" ht="17.100000000000001" customHeight="1">
      <c r="A12" s="2311" t="s">
        <v>31</v>
      </c>
      <c r="B12" s="2164">
        <v>5</v>
      </c>
      <c r="C12" s="2164">
        <v>285</v>
      </c>
      <c r="D12" s="2164">
        <v>129</v>
      </c>
      <c r="E12" s="45" t="s">
        <v>32</v>
      </c>
    </row>
    <row r="13" spans="1:5" s="637" customFormat="1" ht="17.100000000000001" customHeight="1">
      <c r="A13" s="2311" t="s">
        <v>33</v>
      </c>
      <c r="B13" s="2164">
        <v>5</v>
      </c>
      <c r="C13" s="2164">
        <v>393</v>
      </c>
      <c r="D13" s="2164">
        <v>196</v>
      </c>
      <c r="E13" s="45" t="s">
        <v>34</v>
      </c>
    </row>
    <row r="14" spans="1:5" s="637" customFormat="1" ht="17.100000000000001" customHeight="1">
      <c r="A14" s="2165" t="s">
        <v>35</v>
      </c>
      <c r="B14" s="2164">
        <v>2</v>
      </c>
      <c r="C14" s="2164">
        <v>58</v>
      </c>
      <c r="D14" s="2164">
        <v>27</v>
      </c>
      <c r="E14" s="45" t="s">
        <v>36</v>
      </c>
    </row>
    <row r="15" spans="1:5" s="637" customFormat="1" ht="17.100000000000001" customHeight="1">
      <c r="A15" s="2312" t="s">
        <v>37</v>
      </c>
      <c r="B15" s="2164">
        <v>15</v>
      </c>
      <c r="C15" s="2164">
        <v>1840</v>
      </c>
      <c r="D15" s="2164">
        <v>929</v>
      </c>
      <c r="E15" s="45" t="s">
        <v>38</v>
      </c>
    </row>
    <row r="16" spans="1:5" s="636" customFormat="1" ht="17.100000000000001" customHeight="1">
      <c r="A16" s="2312" t="s">
        <v>39</v>
      </c>
      <c r="B16" s="2164">
        <v>6</v>
      </c>
      <c r="C16" s="2164">
        <v>338</v>
      </c>
      <c r="D16" s="2164">
        <v>146</v>
      </c>
      <c r="E16" s="45" t="s">
        <v>40</v>
      </c>
    </row>
    <row r="17" spans="1:5" s="637" customFormat="1" ht="17.100000000000001" customHeight="1">
      <c r="A17" s="2312" t="s">
        <v>41</v>
      </c>
      <c r="B17" s="2164">
        <v>123</v>
      </c>
      <c r="C17" s="2164">
        <v>12880</v>
      </c>
      <c r="D17" s="2164">
        <v>6310</v>
      </c>
      <c r="E17" s="45" t="s">
        <v>42</v>
      </c>
    </row>
    <row r="18" spans="1:5" s="637" customFormat="1" ht="17.100000000000001" customHeight="1">
      <c r="A18" s="2312" t="s">
        <v>43</v>
      </c>
      <c r="B18" s="2164">
        <v>36</v>
      </c>
      <c r="C18" s="2164">
        <v>4113</v>
      </c>
      <c r="D18" s="2164">
        <v>1987</v>
      </c>
      <c r="E18" s="45" t="s">
        <v>44</v>
      </c>
    </row>
    <row r="19" spans="1:5" s="637" customFormat="1" ht="17.100000000000001" customHeight="1">
      <c r="A19" s="2312" t="s">
        <v>45</v>
      </c>
      <c r="B19" s="2164">
        <v>13</v>
      </c>
      <c r="C19" s="2164">
        <v>1199</v>
      </c>
      <c r="D19" s="2164">
        <v>612</v>
      </c>
      <c r="E19" s="45" t="s">
        <v>46</v>
      </c>
    </row>
    <row r="20" spans="1:5" s="637" customFormat="1" ht="17.100000000000001" customHeight="1">
      <c r="A20" s="2167" t="s">
        <v>47</v>
      </c>
      <c r="B20" s="1630">
        <f>SUM(B21:B28)</f>
        <v>97</v>
      </c>
      <c r="C20" s="1630">
        <f>SUM(C21:C28)</f>
        <v>9521</v>
      </c>
      <c r="D20" s="1630">
        <f>SUM(D21:D28)</f>
        <v>4696</v>
      </c>
      <c r="E20" s="49" t="s">
        <v>48</v>
      </c>
    </row>
    <row r="21" spans="1:5" s="637" customFormat="1" ht="17.100000000000001" customHeight="1">
      <c r="A21" s="2311" t="s">
        <v>49</v>
      </c>
      <c r="B21" s="2164">
        <v>10</v>
      </c>
      <c r="C21" s="2164">
        <v>987</v>
      </c>
      <c r="D21" s="2164">
        <v>468</v>
      </c>
      <c r="E21" s="50" t="s">
        <v>50</v>
      </c>
    </row>
    <row r="22" spans="1:5" s="637" customFormat="1" ht="17.100000000000001" customHeight="1">
      <c r="A22" s="2311" t="s">
        <v>51</v>
      </c>
      <c r="B22" s="2164">
        <v>2</v>
      </c>
      <c r="C22" s="2164">
        <v>109</v>
      </c>
      <c r="D22" s="2164">
        <v>57</v>
      </c>
      <c r="E22" s="50" t="s">
        <v>52</v>
      </c>
    </row>
    <row r="23" spans="1:5" s="637" customFormat="1" ht="17.100000000000001" customHeight="1">
      <c r="A23" s="2311" t="s">
        <v>53</v>
      </c>
      <c r="B23" s="2164">
        <v>2</v>
      </c>
      <c r="C23" s="2164">
        <v>183</v>
      </c>
      <c r="D23" s="2164">
        <v>98</v>
      </c>
      <c r="E23" s="50" t="s">
        <v>54</v>
      </c>
    </row>
    <row r="24" spans="1:5" s="637" customFormat="1" ht="17.100000000000001" customHeight="1">
      <c r="A24" s="2311" t="s">
        <v>55</v>
      </c>
      <c r="B24" s="2164">
        <v>7</v>
      </c>
      <c r="C24" s="2164">
        <v>616</v>
      </c>
      <c r="D24" s="2164">
        <v>287</v>
      </c>
      <c r="E24" s="45" t="s">
        <v>56</v>
      </c>
    </row>
    <row r="25" spans="1:5" s="637" customFormat="1" ht="17.100000000000001" customHeight="1">
      <c r="A25" s="2311" t="s">
        <v>57</v>
      </c>
      <c r="B25" s="2164">
        <v>1</v>
      </c>
      <c r="C25" s="2164">
        <v>137</v>
      </c>
      <c r="D25" s="2164">
        <v>70</v>
      </c>
      <c r="E25" s="50" t="s">
        <v>58</v>
      </c>
    </row>
    <row r="26" spans="1:5" s="636" customFormat="1" ht="17.100000000000001" customHeight="1">
      <c r="A26" s="2311" t="s">
        <v>59</v>
      </c>
      <c r="B26" s="2164">
        <v>20</v>
      </c>
      <c r="C26" s="2164">
        <v>2146</v>
      </c>
      <c r="D26" s="2164">
        <v>1085</v>
      </c>
      <c r="E26" s="50" t="s">
        <v>60</v>
      </c>
    </row>
    <row r="27" spans="1:5" s="637" customFormat="1" ht="17.100000000000001" customHeight="1">
      <c r="A27" s="2311" t="s">
        <v>61</v>
      </c>
      <c r="B27" s="2164">
        <v>49</v>
      </c>
      <c r="C27" s="2164">
        <v>4798</v>
      </c>
      <c r="D27" s="2164">
        <v>2365</v>
      </c>
      <c r="E27" s="50" t="s">
        <v>62</v>
      </c>
    </row>
    <row r="28" spans="1:5" s="637" customFormat="1" ht="17.100000000000001" customHeight="1">
      <c r="A28" s="2311" t="s">
        <v>63</v>
      </c>
      <c r="B28" s="2164">
        <v>6</v>
      </c>
      <c r="C28" s="2164">
        <v>545</v>
      </c>
      <c r="D28" s="2164">
        <v>266</v>
      </c>
      <c r="E28" s="50" t="s">
        <v>64</v>
      </c>
    </row>
    <row r="29" spans="1:5" s="637" customFormat="1" ht="17.100000000000001" customHeight="1">
      <c r="A29" s="2161" t="s">
        <v>65</v>
      </c>
      <c r="B29" s="1630">
        <f>SUM(B30:B38)</f>
        <v>301</v>
      </c>
      <c r="C29" s="1630">
        <f>SUM(C30:C38)</f>
        <v>28823</v>
      </c>
      <c r="D29" s="1630">
        <f>SUM(D30:D38)</f>
        <v>14163</v>
      </c>
      <c r="E29" s="42" t="s">
        <v>66</v>
      </c>
    </row>
    <row r="30" spans="1:5" s="637" customFormat="1" ht="17.100000000000001" customHeight="1">
      <c r="A30" s="2313" t="s">
        <v>67</v>
      </c>
      <c r="B30" s="2164">
        <v>89</v>
      </c>
      <c r="C30" s="2164">
        <v>9797</v>
      </c>
      <c r="D30" s="2164">
        <v>4838</v>
      </c>
      <c r="E30" s="74" t="s">
        <v>445</v>
      </c>
    </row>
    <row r="31" spans="1:5" s="637" customFormat="1" ht="17.100000000000001" customHeight="1">
      <c r="A31" s="2169" t="s">
        <v>69</v>
      </c>
      <c r="B31" s="2164">
        <v>3</v>
      </c>
      <c r="C31" s="2164">
        <v>54</v>
      </c>
      <c r="D31" s="2164">
        <v>16</v>
      </c>
      <c r="E31" s="74" t="s">
        <v>446</v>
      </c>
    </row>
    <row r="32" spans="1:5" s="637" customFormat="1" ht="17.100000000000001" customHeight="1">
      <c r="A32" s="2313" t="s">
        <v>71</v>
      </c>
      <c r="B32" s="2164">
        <v>9</v>
      </c>
      <c r="C32" s="2164">
        <v>747</v>
      </c>
      <c r="D32" s="2164">
        <v>373</v>
      </c>
      <c r="E32" s="74" t="s">
        <v>447</v>
      </c>
    </row>
    <row r="33" spans="1:5" s="637" customFormat="1" ht="17.100000000000001" customHeight="1">
      <c r="A33" s="2311" t="s">
        <v>73</v>
      </c>
      <c r="B33" s="2164">
        <v>143</v>
      </c>
      <c r="C33" s="2164">
        <v>13250</v>
      </c>
      <c r="D33" s="2164">
        <v>6599</v>
      </c>
      <c r="E33" s="74" t="s">
        <v>448</v>
      </c>
    </row>
    <row r="34" spans="1:5" s="637" customFormat="1" ht="17.100000000000001" customHeight="1">
      <c r="A34" s="2169" t="s">
        <v>75</v>
      </c>
      <c r="B34" s="2164">
        <v>12</v>
      </c>
      <c r="C34" s="2164">
        <v>647</v>
      </c>
      <c r="D34" s="2164">
        <v>300</v>
      </c>
      <c r="E34" s="74" t="s">
        <v>1584</v>
      </c>
    </row>
    <row r="35" spans="1:5" s="636" customFormat="1" ht="17.100000000000001" customHeight="1">
      <c r="A35" s="2311" t="s">
        <v>76</v>
      </c>
      <c r="B35" s="2164">
        <v>20</v>
      </c>
      <c r="C35" s="2164">
        <v>2257</v>
      </c>
      <c r="D35" s="2164">
        <v>1039</v>
      </c>
      <c r="E35" s="74" t="s">
        <v>449</v>
      </c>
    </row>
    <row r="36" spans="1:5" s="637" customFormat="1" ht="17.100000000000001" customHeight="1">
      <c r="A36" s="2311" t="s">
        <v>78</v>
      </c>
      <c r="B36" s="2164">
        <v>6</v>
      </c>
      <c r="C36" s="2164">
        <v>280</v>
      </c>
      <c r="D36" s="2164">
        <v>138</v>
      </c>
      <c r="E36" s="74" t="s">
        <v>450</v>
      </c>
    </row>
    <row r="37" spans="1:5" s="637" customFormat="1" ht="17.100000000000001" customHeight="1">
      <c r="A37" s="2311" t="s">
        <v>80</v>
      </c>
      <c r="B37" s="2164">
        <v>16</v>
      </c>
      <c r="C37" s="2164">
        <v>1644</v>
      </c>
      <c r="D37" s="2164">
        <v>793</v>
      </c>
      <c r="E37" s="74" t="s">
        <v>451</v>
      </c>
    </row>
    <row r="38" spans="1:5" s="637" customFormat="1" ht="17.100000000000001" customHeight="1">
      <c r="A38" s="2311" t="s">
        <v>82</v>
      </c>
      <c r="B38" s="2164">
        <v>3</v>
      </c>
      <c r="C38" s="2164">
        <v>147</v>
      </c>
      <c r="D38" s="2164">
        <v>67</v>
      </c>
      <c r="E38" s="74" t="s">
        <v>452</v>
      </c>
    </row>
    <row r="39" spans="1:5" s="637" customFormat="1" ht="17.100000000000001" customHeight="1">
      <c r="A39" s="2170" t="s">
        <v>84</v>
      </c>
      <c r="B39" s="1630">
        <f>SUM(B40:B46)</f>
        <v>376</v>
      </c>
      <c r="C39" s="1630">
        <f>SUM(C40:C46)</f>
        <v>42113</v>
      </c>
      <c r="D39" s="1630">
        <f>SUM(D40:D46)</f>
        <v>20373</v>
      </c>
      <c r="E39" s="42" t="s">
        <v>85</v>
      </c>
    </row>
    <row r="40" spans="1:5" s="637" customFormat="1" ht="17.100000000000001" customHeight="1">
      <c r="A40" s="2313" t="s">
        <v>86</v>
      </c>
      <c r="B40" s="2164">
        <v>85</v>
      </c>
      <c r="C40" s="2164">
        <v>8658</v>
      </c>
      <c r="D40" s="2164">
        <v>4176</v>
      </c>
      <c r="E40" s="50" t="s">
        <v>87</v>
      </c>
    </row>
    <row r="41" spans="1:5" s="637" customFormat="1" ht="17.100000000000001" customHeight="1">
      <c r="A41" s="2313" t="s">
        <v>88</v>
      </c>
      <c r="B41" s="2164">
        <v>22</v>
      </c>
      <c r="C41" s="2164">
        <v>2342</v>
      </c>
      <c r="D41" s="2164">
        <v>1118</v>
      </c>
      <c r="E41" s="45" t="s">
        <v>89</v>
      </c>
    </row>
    <row r="42" spans="1:5" s="637" customFormat="1" ht="17.100000000000001" customHeight="1">
      <c r="A42" s="2313" t="s">
        <v>90</v>
      </c>
      <c r="B42" s="2164">
        <v>66</v>
      </c>
      <c r="C42" s="2164">
        <v>8526</v>
      </c>
      <c r="D42" s="2164">
        <v>4191</v>
      </c>
      <c r="E42" s="45" t="s">
        <v>91</v>
      </c>
    </row>
    <row r="43" spans="1:5" s="637" customFormat="1" ht="17.100000000000001" customHeight="1">
      <c r="A43" s="2313" t="s">
        <v>92</v>
      </c>
      <c r="B43" s="2164">
        <v>70</v>
      </c>
      <c r="C43" s="2164">
        <v>9859</v>
      </c>
      <c r="D43" s="2164">
        <v>4734</v>
      </c>
      <c r="E43" s="45" t="s">
        <v>93</v>
      </c>
    </row>
    <row r="44" spans="1:5" s="637" customFormat="1" ht="17.100000000000001" customHeight="1">
      <c r="A44" s="2313" t="s">
        <v>94</v>
      </c>
      <c r="B44" s="2164">
        <v>16</v>
      </c>
      <c r="C44" s="2164">
        <v>1339</v>
      </c>
      <c r="D44" s="2164">
        <v>666</v>
      </c>
      <c r="E44" s="50" t="s">
        <v>95</v>
      </c>
    </row>
    <row r="45" spans="1:5" s="636" customFormat="1" ht="17.100000000000001" customHeight="1">
      <c r="A45" s="2313" t="s">
        <v>96</v>
      </c>
      <c r="B45" s="2164">
        <v>12</v>
      </c>
      <c r="C45" s="2164">
        <v>1201</v>
      </c>
      <c r="D45" s="2164">
        <v>579</v>
      </c>
      <c r="E45" s="50" t="s">
        <v>97</v>
      </c>
    </row>
    <row r="46" spans="1:5" s="637" customFormat="1" ht="17.100000000000001" customHeight="1">
      <c r="A46" s="2313" t="s">
        <v>98</v>
      </c>
      <c r="B46" s="2164">
        <v>105</v>
      </c>
      <c r="C46" s="2164">
        <v>10188</v>
      </c>
      <c r="D46" s="2164">
        <v>4909</v>
      </c>
      <c r="E46" s="45" t="s">
        <v>99</v>
      </c>
    </row>
    <row r="47" spans="1:5" s="637" customFormat="1" ht="17.100000000000001" customHeight="1">
      <c r="A47" s="2171" t="s">
        <v>100</v>
      </c>
      <c r="B47" s="1630">
        <f>SUM(B48:B52)</f>
        <v>93</v>
      </c>
      <c r="C47" s="1630">
        <f>SUM(C48:C52)</f>
        <v>10741</v>
      </c>
      <c r="D47" s="1630">
        <f>SUM(D48:D52)</f>
        <v>5230</v>
      </c>
      <c r="E47" s="42" t="s">
        <v>101</v>
      </c>
    </row>
    <row r="48" spans="1:5" s="411" customFormat="1" ht="17.100000000000001" customHeight="1">
      <c r="A48" s="2163" t="s">
        <v>102</v>
      </c>
      <c r="B48" s="2164">
        <v>9</v>
      </c>
      <c r="C48" s="2164">
        <v>442</v>
      </c>
      <c r="D48" s="2164">
        <v>223</v>
      </c>
      <c r="E48" s="45" t="s">
        <v>103</v>
      </c>
    </row>
    <row r="49" spans="1:5" s="637" customFormat="1" ht="17.100000000000001" customHeight="1">
      <c r="A49" s="2313" t="s">
        <v>104</v>
      </c>
      <c r="B49" s="2164">
        <v>29</v>
      </c>
      <c r="C49" s="2164">
        <v>3137</v>
      </c>
      <c r="D49" s="2164">
        <v>1513</v>
      </c>
      <c r="E49" s="45" t="s">
        <v>105</v>
      </c>
    </row>
    <row r="50" spans="1:5" s="637" customFormat="1" ht="17.100000000000001" customHeight="1">
      <c r="A50" s="2313" t="s">
        <v>106</v>
      </c>
      <c r="B50" s="2164">
        <v>14</v>
      </c>
      <c r="C50" s="2164">
        <v>1618</v>
      </c>
      <c r="D50" s="2164">
        <v>835</v>
      </c>
      <c r="E50" s="45" t="s">
        <v>107</v>
      </c>
    </row>
    <row r="51" spans="1:5" s="637" customFormat="1" ht="17.100000000000001" customHeight="1">
      <c r="A51" s="2313" t="s">
        <v>108</v>
      </c>
      <c r="B51" s="2164">
        <v>10</v>
      </c>
      <c r="C51" s="2164">
        <v>527</v>
      </c>
      <c r="D51" s="2164">
        <v>251</v>
      </c>
      <c r="E51" s="45" t="s">
        <v>109</v>
      </c>
    </row>
    <row r="52" spans="1:5" s="637" customFormat="1" ht="17.100000000000001" customHeight="1">
      <c r="A52" s="2313" t="s">
        <v>110</v>
      </c>
      <c r="B52" s="2164">
        <v>31</v>
      </c>
      <c r="C52" s="2164">
        <v>5017</v>
      </c>
      <c r="D52" s="2164">
        <v>2408</v>
      </c>
      <c r="E52" s="50" t="s">
        <v>111</v>
      </c>
    </row>
    <row r="53" spans="1:5" s="637" customFormat="1" ht="19.5" customHeight="1">
      <c r="A53" s="2320"/>
      <c r="B53" s="2320"/>
      <c r="C53" s="1641"/>
      <c r="D53" s="1641"/>
      <c r="E53" s="2321"/>
    </row>
    <row r="54" spans="1:5" s="637" customFormat="1" ht="19.5" customHeight="1">
      <c r="A54" s="641" t="s">
        <v>434</v>
      </c>
      <c r="B54" s="641"/>
      <c r="C54" s="626"/>
      <c r="D54" s="2561" t="s">
        <v>1583</v>
      </c>
      <c r="E54" s="2561"/>
    </row>
    <row r="55" spans="1:5" s="636" customFormat="1" ht="19.5" customHeight="1">
      <c r="A55" s="626"/>
      <c r="B55" s="626"/>
      <c r="C55" s="626"/>
      <c r="D55" s="626"/>
      <c r="E55" s="643"/>
    </row>
    <row r="56" spans="1:5" s="637" customFormat="1" ht="19.5" customHeight="1">
      <c r="A56" s="644" t="s">
        <v>2435</v>
      </c>
      <c r="B56" s="644"/>
      <c r="C56" s="626"/>
      <c r="D56" s="152"/>
      <c r="E56" s="645" t="s">
        <v>2432</v>
      </c>
    </row>
    <row r="57" spans="1:5" s="637" customFormat="1" ht="19.5" customHeight="1">
      <c r="A57" s="646" t="s">
        <v>367</v>
      </c>
      <c r="B57" s="646"/>
      <c r="C57" s="626"/>
      <c r="D57" s="647"/>
      <c r="E57" s="648" t="s">
        <v>453</v>
      </c>
    </row>
    <row r="58" spans="1:5" s="637" customFormat="1" ht="19.5" customHeight="1">
      <c r="A58" s="646"/>
      <c r="B58" s="646"/>
      <c r="C58" s="626"/>
      <c r="D58" s="626"/>
      <c r="E58" s="648"/>
    </row>
    <row r="59" spans="1:5" s="637" customFormat="1" ht="19.5" customHeight="1">
      <c r="A59" s="646"/>
      <c r="B59" s="646"/>
      <c r="C59" s="2562" t="s">
        <v>444</v>
      </c>
      <c r="D59" s="2562"/>
      <c r="E59" s="648"/>
    </row>
    <row r="60" spans="1:5" s="637" customFormat="1" ht="19.5" customHeight="1">
      <c r="A60" s="2093" t="s">
        <v>2236</v>
      </c>
      <c r="B60" s="650" t="s">
        <v>250</v>
      </c>
      <c r="C60" s="651" t="s">
        <v>11</v>
      </c>
      <c r="D60" s="651" t="s">
        <v>263</v>
      </c>
      <c r="E60" s="1592" t="s">
        <v>2235</v>
      </c>
    </row>
    <row r="61" spans="1:5" s="637" customFormat="1" ht="19.5" customHeight="1">
      <c r="A61" s="204"/>
      <c r="B61" s="653" t="s">
        <v>251</v>
      </c>
      <c r="C61" s="654" t="s">
        <v>27</v>
      </c>
      <c r="D61" s="654" t="s">
        <v>332</v>
      </c>
      <c r="E61" s="205"/>
    </row>
    <row r="62" spans="1:5" s="637" customFormat="1" ht="19.5" customHeight="1">
      <c r="A62" s="655"/>
      <c r="B62" s="639"/>
      <c r="C62" s="640"/>
      <c r="D62" s="640"/>
      <c r="E62" s="217"/>
    </row>
    <row r="63" spans="1:5" s="637" customFormat="1" ht="12.75" customHeight="1">
      <c r="A63" s="1638" t="s">
        <v>114</v>
      </c>
      <c r="B63" s="1642">
        <f>SUM(B64:B72)</f>
        <v>784</v>
      </c>
      <c r="C63" s="1642">
        <f>SUM(C64:C72)</f>
        <v>81023</v>
      </c>
      <c r="D63" s="1642">
        <f>SUM(D64:D72)</f>
        <v>39332</v>
      </c>
      <c r="E63" s="78" t="s">
        <v>115</v>
      </c>
    </row>
    <row r="64" spans="1:5" s="636" customFormat="1" ht="12.75" customHeight="1">
      <c r="A64" s="1643" t="s">
        <v>116</v>
      </c>
      <c r="B64" s="2164">
        <v>36</v>
      </c>
      <c r="C64" s="2164">
        <v>2483</v>
      </c>
      <c r="D64" s="2164">
        <v>1171</v>
      </c>
      <c r="E64" s="211" t="s">
        <v>117</v>
      </c>
    </row>
    <row r="65" spans="1:5" s="637" customFormat="1" ht="12.75" customHeight="1">
      <c r="A65" s="1643" t="s">
        <v>118</v>
      </c>
      <c r="B65" s="2164">
        <v>78</v>
      </c>
      <c r="C65" s="2164">
        <v>7303</v>
      </c>
      <c r="D65" s="2164">
        <v>3507</v>
      </c>
      <c r="E65" s="211" t="s">
        <v>119</v>
      </c>
    </row>
    <row r="66" spans="1:5" s="637" customFormat="1" ht="12.75" customHeight="1">
      <c r="A66" s="1643" t="s">
        <v>211</v>
      </c>
      <c r="B66" s="1644">
        <v>431</v>
      </c>
      <c r="C66" s="1644">
        <v>47843</v>
      </c>
      <c r="D66" s="1644">
        <v>23258</v>
      </c>
      <c r="E66" s="211" t="s">
        <v>121</v>
      </c>
    </row>
    <row r="67" spans="1:5" s="637" customFormat="1" ht="12.75" customHeight="1">
      <c r="A67" s="1643" t="s">
        <v>122</v>
      </c>
      <c r="B67" s="2164">
        <v>54</v>
      </c>
      <c r="C67" s="2164">
        <v>6761</v>
      </c>
      <c r="D67" s="2164">
        <v>3165</v>
      </c>
      <c r="E67" s="211" t="s">
        <v>123</v>
      </c>
    </row>
    <row r="68" spans="1:5" s="637" customFormat="1" ht="12.75" customHeight="1">
      <c r="A68" s="1643" t="s">
        <v>124</v>
      </c>
      <c r="B68" s="2164">
        <v>27</v>
      </c>
      <c r="C68" s="2164">
        <v>2240</v>
      </c>
      <c r="D68" s="2164">
        <v>1086</v>
      </c>
      <c r="E68" s="211" t="s">
        <v>125</v>
      </c>
    </row>
    <row r="69" spans="1:5" s="637" customFormat="1" ht="12.75" customHeight="1">
      <c r="A69" s="1643" t="s">
        <v>126</v>
      </c>
      <c r="B69" s="2164">
        <v>50</v>
      </c>
      <c r="C69" s="2164">
        <v>5851</v>
      </c>
      <c r="D69" s="2164">
        <v>2891</v>
      </c>
      <c r="E69" s="211" t="s">
        <v>127</v>
      </c>
    </row>
    <row r="70" spans="1:5" s="636" customFormat="1" ht="12.75" customHeight="1">
      <c r="A70" s="1643" t="s">
        <v>128</v>
      </c>
      <c r="B70" s="2164">
        <v>63</v>
      </c>
      <c r="C70" s="2164">
        <v>4303</v>
      </c>
      <c r="D70" s="2164">
        <v>2117</v>
      </c>
      <c r="E70" s="211" t="s">
        <v>129</v>
      </c>
    </row>
    <row r="71" spans="1:5" s="637" customFormat="1" ht="12.75" customHeight="1">
      <c r="A71" s="1643" t="s">
        <v>130</v>
      </c>
      <c r="B71" s="2164">
        <v>37</v>
      </c>
      <c r="C71" s="2164">
        <v>3448</v>
      </c>
      <c r="D71" s="2164">
        <v>1733</v>
      </c>
      <c r="E71" s="211" t="s">
        <v>131</v>
      </c>
    </row>
    <row r="72" spans="1:5" s="637" customFormat="1" ht="12.75" customHeight="1">
      <c r="A72" s="1643" t="s">
        <v>132</v>
      </c>
      <c r="B72" s="2164">
        <v>8</v>
      </c>
      <c r="C72" s="2164">
        <v>791</v>
      </c>
      <c r="D72" s="2164">
        <v>404</v>
      </c>
      <c r="E72" s="211" t="s">
        <v>133</v>
      </c>
    </row>
    <row r="73" spans="1:5" s="637" customFormat="1" ht="12.75" customHeight="1">
      <c r="A73" s="1645" t="s">
        <v>134</v>
      </c>
      <c r="B73" s="1642">
        <f>SUM(B74:B81)</f>
        <v>188</v>
      </c>
      <c r="C73" s="1642">
        <f>SUM(C74:C81)</f>
        <v>24217</v>
      </c>
      <c r="D73" s="1642">
        <f>SUM(D74:D81)</f>
        <v>11850</v>
      </c>
      <c r="E73" s="76" t="s">
        <v>135</v>
      </c>
    </row>
    <row r="74" spans="1:5" s="637" customFormat="1" ht="12.75" customHeight="1">
      <c r="A74" s="1643" t="s">
        <v>136</v>
      </c>
      <c r="B74" s="2164">
        <v>4</v>
      </c>
      <c r="C74" s="2164">
        <v>328</v>
      </c>
      <c r="D74" s="2164">
        <v>143</v>
      </c>
      <c r="E74" s="211" t="s">
        <v>137</v>
      </c>
    </row>
    <row r="75" spans="1:5" s="637" customFormat="1" ht="12.75" customHeight="1">
      <c r="A75" s="1643" t="s">
        <v>138</v>
      </c>
      <c r="B75" s="2164">
        <v>4</v>
      </c>
      <c r="C75" s="2164">
        <v>415</v>
      </c>
      <c r="D75" s="2164">
        <v>181</v>
      </c>
      <c r="E75" s="211" t="s">
        <v>139</v>
      </c>
    </row>
    <row r="76" spans="1:5" s="637" customFormat="1" ht="12.75" customHeight="1">
      <c r="A76" s="1643" t="s">
        <v>140</v>
      </c>
      <c r="B76" s="2164">
        <v>13</v>
      </c>
      <c r="C76" s="2164">
        <v>1740</v>
      </c>
      <c r="D76" s="2164">
        <v>877</v>
      </c>
      <c r="E76" s="211" t="s">
        <v>141</v>
      </c>
    </row>
    <row r="77" spans="1:5" s="636" customFormat="1" ht="12.75" customHeight="1">
      <c r="A77" s="1643" t="s">
        <v>142</v>
      </c>
      <c r="B77" s="2164">
        <v>3</v>
      </c>
      <c r="C77" s="2164">
        <v>364</v>
      </c>
      <c r="D77" s="2164">
        <v>173</v>
      </c>
      <c r="E77" s="211" t="s">
        <v>143</v>
      </c>
    </row>
    <row r="78" spans="1:5" s="411" customFormat="1" ht="12.75" customHeight="1">
      <c r="A78" s="1643" t="s">
        <v>144</v>
      </c>
      <c r="B78" s="2164">
        <v>121</v>
      </c>
      <c r="C78" s="2164">
        <v>15804</v>
      </c>
      <c r="D78" s="2164">
        <v>7755</v>
      </c>
      <c r="E78" s="211" t="s">
        <v>145</v>
      </c>
    </row>
    <row r="79" spans="1:5" s="411" customFormat="1" ht="12.75" customHeight="1">
      <c r="A79" s="1643" t="s">
        <v>146</v>
      </c>
      <c r="B79" s="2164">
        <v>6</v>
      </c>
      <c r="C79" s="2164">
        <v>820</v>
      </c>
      <c r="D79" s="2164">
        <v>425</v>
      </c>
      <c r="E79" s="211" t="s">
        <v>147</v>
      </c>
    </row>
    <row r="80" spans="1:5" s="637" customFormat="1" ht="12.75" customHeight="1">
      <c r="A80" s="1643" t="s">
        <v>148</v>
      </c>
      <c r="B80" s="2164">
        <v>32</v>
      </c>
      <c r="C80" s="2164">
        <v>4037</v>
      </c>
      <c r="D80" s="2164">
        <v>1951</v>
      </c>
      <c r="E80" s="211" t="s">
        <v>1574</v>
      </c>
    </row>
    <row r="81" spans="1:5" s="637" customFormat="1" ht="12.75" customHeight="1">
      <c r="A81" s="1643" t="s">
        <v>149</v>
      </c>
      <c r="B81" s="2164">
        <v>5</v>
      </c>
      <c r="C81" s="2164">
        <v>709</v>
      </c>
      <c r="D81" s="2164">
        <v>345</v>
      </c>
      <c r="E81" s="211" t="s">
        <v>150</v>
      </c>
    </row>
    <row r="82" spans="1:5" ht="12.75" customHeight="1">
      <c r="A82" s="1639" t="s">
        <v>151</v>
      </c>
      <c r="B82" s="1642">
        <f>SUM(B83:B87)</f>
        <v>32</v>
      </c>
      <c r="C82" s="1642">
        <f>SUM(C83:C87)</f>
        <v>2982</v>
      </c>
      <c r="D82" s="1642">
        <f>SUM(D83:D87)</f>
        <v>1416</v>
      </c>
      <c r="E82" s="78" t="s">
        <v>152</v>
      </c>
    </row>
    <row r="83" spans="1:5" ht="12.75" customHeight="1">
      <c r="A83" s="1643" t="s">
        <v>153</v>
      </c>
      <c r="B83" s="2164">
        <v>17</v>
      </c>
      <c r="C83" s="2164">
        <v>1890</v>
      </c>
      <c r="D83" s="2164">
        <v>890</v>
      </c>
      <c r="E83" s="211" t="s">
        <v>154</v>
      </c>
    </row>
    <row r="84" spans="1:5" ht="12.75" customHeight="1">
      <c r="A84" s="1643" t="s">
        <v>155</v>
      </c>
      <c r="B84" s="2164">
        <v>6</v>
      </c>
      <c r="C84" s="2164">
        <v>548</v>
      </c>
      <c r="D84" s="2164">
        <v>282</v>
      </c>
      <c r="E84" s="211" t="s">
        <v>156</v>
      </c>
    </row>
    <row r="85" spans="1:5" ht="12.75" customHeight="1">
      <c r="A85" s="1643" t="s">
        <v>157</v>
      </c>
      <c r="B85" s="2164">
        <v>7</v>
      </c>
      <c r="C85" s="2164">
        <v>380</v>
      </c>
      <c r="D85" s="2164">
        <v>171</v>
      </c>
      <c r="E85" s="211" t="s">
        <v>158</v>
      </c>
    </row>
    <row r="86" spans="1:5" ht="12.75" customHeight="1">
      <c r="A86" s="1643" t="s">
        <v>159</v>
      </c>
      <c r="B86" s="2164">
        <v>2</v>
      </c>
      <c r="C86" s="2164">
        <v>164</v>
      </c>
      <c r="D86" s="2164">
        <v>73</v>
      </c>
      <c r="E86" s="211" t="s">
        <v>160</v>
      </c>
    </row>
    <row r="87" spans="1:5" ht="12.75" customHeight="1">
      <c r="A87" s="1643" t="s">
        <v>161</v>
      </c>
      <c r="B87" s="2164">
        <v>0</v>
      </c>
      <c r="C87" s="2164">
        <v>0</v>
      </c>
      <c r="D87" s="2164">
        <v>0</v>
      </c>
      <c r="E87" s="211" t="s">
        <v>162</v>
      </c>
    </row>
    <row r="88" spans="1:5" ht="12.75" customHeight="1">
      <c r="A88" s="1645" t="s">
        <v>163</v>
      </c>
      <c r="B88" s="1642">
        <f>SUM(B89:B94)</f>
        <v>137</v>
      </c>
      <c r="C88" s="1642">
        <f>SUM(C89:C94)</f>
        <v>16115</v>
      </c>
      <c r="D88" s="1642">
        <f>SUM(D89:D94)</f>
        <v>7515</v>
      </c>
      <c r="E88" s="76" t="s">
        <v>164</v>
      </c>
    </row>
    <row r="89" spans="1:5" ht="12.75" customHeight="1">
      <c r="A89" s="1643" t="s">
        <v>165</v>
      </c>
      <c r="B89" s="2164">
        <v>72</v>
      </c>
      <c r="C89" s="2164">
        <v>8551</v>
      </c>
      <c r="D89" s="2164">
        <v>3984</v>
      </c>
      <c r="E89" s="211" t="s">
        <v>166</v>
      </c>
    </row>
    <row r="90" spans="1:5" ht="12.75" customHeight="1">
      <c r="A90" s="1643" t="s">
        <v>167</v>
      </c>
      <c r="B90" s="2164">
        <v>9</v>
      </c>
      <c r="C90" s="2164">
        <v>752</v>
      </c>
      <c r="D90" s="2164">
        <v>325</v>
      </c>
      <c r="E90" s="211" t="s">
        <v>1576</v>
      </c>
    </row>
    <row r="91" spans="1:5" ht="12.75" customHeight="1">
      <c r="A91" s="1643" t="s">
        <v>169</v>
      </c>
      <c r="B91" s="2164">
        <v>41</v>
      </c>
      <c r="C91" s="2164">
        <v>4400</v>
      </c>
      <c r="D91" s="2164">
        <v>2082</v>
      </c>
      <c r="E91" s="211" t="s">
        <v>1580</v>
      </c>
    </row>
    <row r="92" spans="1:5" ht="12.75" customHeight="1">
      <c r="A92" s="1643" t="s">
        <v>171</v>
      </c>
      <c r="B92" s="2164">
        <v>9</v>
      </c>
      <c r="C92" s="2164">
        <v>1612</v>
      </c>
      <c r="D92" s="2164">
        <v>693</v>
      </c>
      <c r="E92" s="211" t="s">
        <v>172</v>
      </c>
    </row>
    <row r="93" spans="1:5" ht="12.75" customHeight="1">
      <c r="A93" s="1643" t="s">
        <v>173</v>
      </c>
      <c r="B93" s="2164">
        <v>0</v>
      </c>
      <c r="C93" s="2164">
        <v>0</v>
      </c>
      <c r="D93" s="2164">
        <v>0</v>
      </c>
      <c r="E93" s="211" t="s">
        <v>174</v>
      </c>
    </row>
    <row r="94" spans="1:5" ht="12.75" customHeight="1">
      <c r="A94" s="1643" t="s">
        <v>175</v>
      </c>
      <c r="B94" s="2164">
        <v>6</v>
      </c>
      <c r="C94" s="2164">
        <v>800</v>
      </c>
      <c r="D94" s="2164">
        <v>431</v>
      </c>
      <c r="E94" s="211" t="s">
        <v>176</v>
      </c>
    </row>
    <row r="95" spans="1:5" ht="12.75" customHeight="1">
      <c r="A95" s="1634" t="s">
        <v>177</v>
      </c>
      <c r="B95" s="1642">
        <f>SUM(B96:B99)</f>
        <v>13</v>
      </c>
      <c r="C95" s="1642">
        <f>SUM(C96:C99)</f>
        <v>1218</v>
      </c>
      <c r="D95" s="1642">
        <f>SUM(D96:D99)</f>
        <v>558</v>
      </c>
      <c r="E95" s="76" t="s">
        <v>178</v>
      </c>
    </row>
    <row r="96" spans="1:5" ht="12.75" customHeight="1">
      <c r="A96" s="1643" t="s">
        <v>179</v>
      </c>
      <c r="B96" s="2164">
        <v>0</v>
      </c>
      <c r="C96" s="2164">
        <v>0</v>
      </c>
      <c r="D96" s="2164">
        <v>0</v>
      </c>
      <c r="E96" s="211" t="s">
        <v>180</v>
      </c>
    </row>
    <row r="97" spans="1:5" ht="12.75" customHeight="1">
      <c r="A97" s="1643" t="s">
        <v>181</v>
      </c>
      <c r="B97" s="2164">
        <v>8</v>
      </c>
      <c r="C97" s="2164">
        <v>782</v>
      </c>
      <c r="D97" s="2164">
        <v>377</v>
      </c>
      <c r="E97" s="211" t="s">
        <v>182</v>
      </c>
    </row>
    <row r="98" spans="1:5" ht="12.75" customHeight="1">
      <c r="A98" s="1643" t="s">
        <v>183</v>
      </c>
      <c r="B98" s="2164">
        <v>0</v>
      </c>
      <c r="C98" s="2164">
        <v>0</v>
      </c>
      <c r="D98" s="2164">
        <v>0</v>
      </c>
      <c r="E98" s="211" t="s">
        <v>184</v>
      </c>
    </row>
    <row r="99" spans="1:5" ht="12.75" customHeight="1">
      <c r="A99" s="1643" t="s">
        <v>185</v>
      </c>
      <c r="B99" s="2164">
        <v>5</v>
      </c>
      <c r="C99" s="2164">
        <v>436</v>
      </c>
      <c r="D99" s="2164">
        <v>181</v>
      </c>
      <c r="E99" s="211" t="s">
        <v>186</v>
      </c>
    </row>
    <row r="100" spans="1:5" ht="12.75" customHeight="1">
      <c r="A100" s="1638" t="s">
        <v>187</v>
      </c>
      <c r="B100" s="1642">
        <f>SUM(B101:B104)</f>
        <v>83</v>
      </c>
      <c r="C100" s="1642">
        <f>SUM(C101:C104)</f>
        <v>5469</v>
      </c>
      <c r="D100" s="1642">
        <f>SUM(D101:D104)</f>
        <v>2493</v>
      </c>
      <c r="E100" s="76" t="s">
        <v>188</v>
      </c>
    </row>
    <row r="101" spans="1:5" ht="12.75" customHeight="1">
      <c r="A101" s="1643" t="s">
        <v>189</v>
      </c>
      <c r="B101" s="2164">
        <v>1</v>
      </c>
      <c r="C101" s="2164">
        <v>54</v>
      </c>
      <c r="D101" s="2164">
        <v>24</v>
      </c>
      <c r="E101" s="211" t="s">
        <v>190</v>
      </c>
    </row>
    <row r="102" spans="1:5" ht="12.75" customHeight="1">
      <c r="A102" s="1643" t="s">
        <v>191</v>
      </c>
      <c r="B102" s="2164">
        <v>14</v>
      </c>
      <c r="C102" s="2164">
        <v>746</v>
      </c>
      <c r="D102" s="2164">
        <v>318</v>
      </c>
      <c r="E102" s="211" t="s">
        <v>192</v>
      </c>
    </row>
    <row r="103" spans="1:5" ht="12.75" customHeight="1">
      <c r="A103" s="1643" t="s">
        <v>2053</v>
      </c>
      <c r="B103" s="2164">
        <v>67</v>
      </c>
      <c r="C103" s="2164">
        <v>4628</v>
      </c>
      <c r="D103" s="2164">
        <v>2137</v>
      </c>
      <c r="E103" s="211" t="s">
        <v>193</v>
      </c>
    </row>
    <row r="104" spans="1:5" ht="12.75" customHeight="1">
      <c r="A104" s="1643" t="s">
        <v>194</v>
      </c>
      <c r="B104" s="2164">
        <v>1</v>
      </c>
      <c r="C104" s="2164">
        <v>41</v>
      </c>
      <c r="D104" s="2164">
        <v>14</v>
      </c>
      <c r="E104" s="211" t="s">
        <v>195</v>
      </c>
    </row>
    <row r="105" spans="1:5" ht="12.75" customHeight="1">
      <c r="A105" s="1634" t="s">
        <v>196</v>
      </c>
      <c r="B105" s="1642">
        <f>SUM(B106:B107)</f>
        <v>16</v>
      </c>
      <c r="C105" s="1642">
        <f>SUM(C106:C107)</f>
        <v>1243</v>
      </c>
      <c r="D105" s="1642">
        <f>SUM(D106:D107)</f>
        <v>588</v>
      </c>
      <c r="E105" s="76" t="s">
        <v>197</v>
      </c>
    </row>
    <row r="106" spans="1:5" ht="12.75" customHeight="1">
      <c r="A106" s="1646" t="s">
        <v>198</v>
      </c>
      <c r="B106" s="2164">
        <v>0</v>
      </c>
      <c r="C106" s="2164">
        <v>0</v>
      </c>
      <c r="D106" s="2164">
        <v>0</v>
      </c>
      <c r="E106" s="82" t="s">
        <v>2052</v>
      </c>
    </row>
    <row r="107" spans="1:5" ht="12.75" customHeight="1">
      <c r="A107" s="1640" t="s">
        <v>200</v>
      </c>
      <c r="B107" s="2164">
        <v>16</v>
      </c>
      <c r="C107" s="2164">
        <v>1243</v>
      </c>
      <c r="D107" s="2164">
        <v>588</v>
      </c>
      <c r="E107" s="82" t="s">
        <v>2055</v>
      </c>
    </row>
    <row r="108" spans="1:5" ht="12.75" customHeight="1">
      <c r="A108" s="1647" t="s">
        <v>214</v>
      </c>
      <c r="B108" s="1648">
        <f>B105+B100+B95+B88+B82+B73+B63+B47+B39+B29+B20+B11</f>
        <v>2325</v>
      </c>
      <c r="C108" s="1648">
        <f>C105+C100+C95+C88+C82+C73+C63+C47+C39+C29+C20+C11</f>
        <v>244571</v>
      </c>
      <c r="D108" s="1648">
        <f>D105+D100+D95+D88+D82+D73+D63+D47+D39+D29+D20+D11</f>
        <v>118550</v>
      </c>
      <c r="E108" s="216" t="s">
        <v>11</v>
      </c>
    </row>
    <row r="109" spans="1:5" ht="12.75" customHeight="1">
      <c r="A109" s="1643" t="s">
        <v>369</v>
      </c>
      <c r="B109" s="2164">
        <v>0</v>
      </c>
      <c r="C109" s="2164">
        <v>9818</v>
      </c>
      <c r="D109" s="2164">
        <v>4779</v>
      </c>
      <c r="E109" s="82" t="s">
        <v>2056</v>
      </c>
    </row>
    <row r="110" spans="1:5" ht="17.100000000000001" customHeight="1">
      <c r="A110" s="2322" t="s">
        <v>2330</v>
      </c>
      <c r="B110" s="2323">
        <f>B108+B109</f>
        <v>2325</v>
      </c>
      <c r="C110" s="2323">
        <f>C108+C109</f>
        <v>254389</v>
      </c>
      <c r="D110" s="2323">
        <f>D108+D109</f>
        <v>123329</v>
      </c>
      <c r="E110" s="216" t="s">
        <v>1617</v>
      </c>
    </row>
    <row r="111" spans="1:5" ht="19.5" customHeight="1">
      <c r="A111" s="186"/>
      <c r="B111" s="186"/>
      <c r="C111" s="181"/>
      <c r="D111" s="181"/>
      <c r="E111" s="652"/>
    </row>
    <row r="112" spans="1:5" ht="19.5" customHeight="1">
      <c r="A112" s="642"/>
      <c r="B112" s="642"/>
      <c r="C112" s="642"/>
      <c r="D112" s="642"/>
      <c r="E112" s="649"/>
    </row>
    <row r="113" spans="1:5" ht="19.5" customHeight="1">
      <c r="A113" s="642"/>
      <c r="B113" s="642"/>
      <c r="C113" s="642"/>
      <c r="D113" s="642"/>
      <c r="E113" s="649"/>
    </row>
    <row r="114" spans="1:5" ht="12.75">
      <c r="A114" s="539" t="s">
        <v>455</v>
      </c>
      <c r="B114" s="539"/>
      <c r="C114" s="181"/>
      <c r="D114" s="181"/>
      <c r="E114" s="540" t="s">
        <v>456</v>
      </c>
    </row>
    <row r="115" spans="1:5" ht="12.75">
      <c r="A115" s="22" t="s">
        <v>1578</v>
      </c>
      <c r="B115" s="367"/>
      <c r="C115" s="367"/>
      <c r="D115" s="10"/>
      <c r="E115" s="490" t="s">
        <v>1577</v>
      </c>
    </row>
    <row r="116" spans="1:5" ht="19.5" customHeight="1">
      <c r="E116" s="490"/>
    </row>
    <row r="117" spans="1:5" ht="19.5" customHeight="1">
      <c r="A117" s="642"/>
      <c r="B117" s="642"/>
      <c r="C117" s="642"/>
      <c r="D117" s="642"/>
      <c r="E117" s="649"/>
    </row>
  </sheetData>
  <dataConsolidate/>
  <mergeCells count="4">
    <mergeCell ref="D1:E1"/>
    <mergeCell ref="C6:D6"/>
    <mergeCell ref="D54:E54"/>
    <mergeCell ref="C59:D59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  <rowBreaks count="1" manualBreakCount="1">
    <brk id="53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F113"/>
  <sheetViews>
    <sheetView zoomScale="90" zoomScaleNormal="90" workbookViewId="0">
      <selection activeCell="F4" sqref="F4"/>
    </sheetView>
  </sheetViews>
  <sheetFormatPr baseColWidth="10" defaultColWidth="11" defaultRowHeight="12.75"/>
  <cols>
    <col min="1" max="1" width="41.28515625" style="436" customWidth="1"/>
    <col min="2" max="2" width="12.28515625" style="436" customWidth="1"/>
    <col min="3" max="5" width="13.5703125" style="434" customWidth="1"/>
    <col min="6" max="6" width="32.7109375" style="436" customWidth="1"/>
    <col min="7" max="16384" width="11" style="436"/>
  </cols>
  <sheetData>
    <row r="1" spans="1:6" ht="22.5">
      <c r="A1" s="433" t="s">
        <v>2417</v>
      </c>
      <c r="B1" s="433"/>
      <c r="F1" s="435" t="s">
        <v>2418</v>
      </c>
    </row>
    <row r="2" spans="1:6">
      <c r="F2" s="437"/>
    </row>
    <row r="3" spans="1:6" ht="20.25">
      <c r="A3" s="438" t="s">
        <v>2434</v>
      </c>
      <c r="B3" s="438"/>
      <c r="F3" s="439" t="s">
        <v>2433</v>
      </c>
    </row>
    <row r="4" spans="1:6" ht="18.75">
      <c r="A4" s="440" t="s">
        <v>2413</v>
      </c>
      <c r="B4" s="440"/>
      <c r="F4" s="439" t="s">
        <v>2414</v>
      </c>
    </row>
    <row r="5" spans="1:6" ht="15">
      <c r="A5" s="442"/>
      <c r="B5" s="442"/>
      <c r="C5" s="443"/>
      <c r="D5" s="443"/>
      <c r="E5" s="443"/>
      <c r="F5" s="441"/>
    </row>
    <row r="6" spans="1:6" ht="15">
      <c r="A6" s="442"/>
      <c r="B6" s="442"/>
      <c r="C6" s="443"/>
      <c r="D6" s="443"/>
      <c r="E6" s="443"/>
      <c r="F6" s="441"/>
    </row>
    <row r="7" spans="1:6" ht="14.45" customHeight="1">
      <c r="B7" s="2532" t="s">
        <v>2337</v>
      </c>
      <c r="C7" s="2532"/>
      <c r="D7" s="2532" t="s">
        <v>2336</v>
      </c>
      <c r="E7" s="2532"/>
      <c r="F7" s="441"/>
    </row>
    <row r="8" spans="1:6" ht="14.45" customHeight="1">
      <c r="B8" s="2533" t="s">
        <v>2339</v>
      </c>
      <c r="C8" s="2533"/>
      <c r="D8" s="2534" t="s">
        <v>2338</v>
      </c>
      <c r="E8" s="2534"/>
      <c r="F8" s="441"/>
    </row>
    <row r="9" spans="1:6" ht="14.45" customHeight="1">
      <c r="B9" s="2337" t="s">
        <v>2343</v>
      </c>
      <c r="C9" s="2337" t="s">
        <v>2342</v>
      </c>
      <c r="D9" s="2337" t="s">
        <v>2343</v>
      </c>
      <c r="E9" s="2337" t="s">
        <v>2342</v>
      </c>
      <c r="F9" s="441"/>
    </row>
    <row r="10" spans="1:6" ht="14.45" customHeight="1">
      <c r="B10" s="2336" t="s">
        <v>2340</v>
      </c>
      <c r="C10" s="2336" t="s">
        <v>2341</v>
      </c>
      <c r="D10" s="2336" t="s">
        <v>2340</v>
      </c>
      <c r="E10" s="2336" t="s">
        <v>2341</v>
      </c>
      <c r="F10" s="441"/>
    </row>
    <row r="11" spans="1:6" s="446" customFormat="1" ht="14.25">
      <c r="A11" s="2278" t="s">
        <v>2415</v>
      </c>
      <c r="B11" s="2278"/>
      <c r="C11" s="2279"/>
      <c r="D11" s="2279"/>
      <c r="E11" s="2279"/>
      <c r="F11" s="447" t="s">
        <v>2416</v>
      </c>
    </row>
    <row r="12" spans="1:6" s="446" customFormat="1" ht="14.25">
      <c r="A12" s="2280"/>
      <c r="B12" s="2280"/>
      <c r="C12" s="2279"/>
      <c r="D12" s="2279"/>
      <c r="E12" s="2279"/>
      <c r="F12" s="447"/>
    </row>
    <row r="13" spans="1:6" s="446" customFormat="1" ht="18.600000000000001" customHeight="1">
      <c r="A13" s="2284" t="s">
        <v>2347</v>
      </c>
      <c r="B13" s="2330">
        <v>77.2</v>
      </c>
      <c r="C13" s="2281">
        <v>424666</v>
      </c>
      <c r="D13" s="2330">
        <v>70.3</v>
      </c>
      <c r="E13" s="2281">
        <v>384740</v>
      </c>
      <c r="F13" s="449" t="s">
        <v>2344</v>
      </c>
    </row>
    <row r="14" spans="1:6" ht="18.600000000000001" customHeight="1">
      <c r="A14" s="2282" t="s">
        <v>357</v>
      </c>
      <c r="B14" s="2331">
        <v>81.8</v>
      </c>
      <c r="C14" s="2290">
        <v>231087</v>
      </c>
      <c r="D14" s="2331">
        <v>74.900000000000006</v>
      </c>
      <c r="E14" s="2290">
        <v>208145</v>
      </c>
      <c r="F14" s="448" t="s">
        <v>358</v>
      </c>
    </row>
    <row r="15" spans="1:6" s="446" customFormat="1" ht="18.600000000000001" customHeight="1">
      <c r="A15" s="2284" t="s">
        <v>2346</v>
      </c>
      <c r="B15" s="2329">
        <v>98.7</v>
      </c>
      <c r="C15" s="2281">
        <v>70834</v>
      </c>
      <c r="D15" s="2329">
        <v>98.2</v>
      </c>
      <c r="E15" s="2281">
        <v>63445</v>
      </c>
      <c r="F15" s="447" t="s">
        <v>2345</v>
      </c>
    </row>
    <row r="16" spans="1:6" ht="18.600000000000001" customHeight="1">
      <c r="A16" s="2282" t="s">
        <v>357</v>
      </c>
      <c r="B16" s="2331">
        <v>99.2</v>
      </c>
      <c r="C16" s="2290">
        <v>34136</v>
      </c>
      <c r="D16" s="2331">
        <v>98.8</v>
      </c>
      <c r="E16" s="2290">
        <v>30390</v>
      </c>
      <c r="F16" s="448" t="s">
        <v>358</v>
      </c>
    </row>
    <row r="17" spans="1:6" s="446" customFormat="1" ht="18.600000000000001" customHeight="1">
      <c r="A17" s="2278" t="s">
        <v>2353</v>
      </c>
      <c r="B17" s="2330">
        <v>79.7</v>
      </c>
      <c r="C17" s="2281">
        <v>495500</v>
      </c>
      <c r="D17" s="2330">
        <v>73.2</v>
      </c>
      <c r="E17" s="2281">
        <v>448185</v>
      </c>
      <c r="F17" s="447" t="s">
        <v>2352</v>
      </c>
    </row>
    <row r="18" spans="1:6" ht="18.600000000000001" customHeight="1">
      <c r="A18" s="2282" t="s">
        <v>357</v>
      </c>
      <c r="B18" s="2331">
        <v>83.7</v>
      </c>
      <c r="C18" s="2290">
        <v>265223</v>
      </c>
      <c r="D18" s="2331">
        <v>77.3</v>
      </c>
      <c r="E18" s="2290">
        <v>238535</v>
      </c>
      <c r="F18" s="448" t="s">
        <v>358</v>
      </c>
    </row>
    <row r="19" spans="1:6" s="446" customFormat="1" ht="18.600000000000001" customHeight="1">
      <c r="A19" s="2278" t="s">
        <v>2348</v>
      </c>
      <c r="B19" s="2331"/>
      <c r="C19" s="2281"/>
      <c r="D19" s="2281"/>
      <c r="E19" s="2281"/>
      <c r="F19" s="447" t="s">
        <v>2350</v>
      </c>
    </row>
    <row r="20" spans="1:6" s="446" customFormat="1" ht="18.600000000000001" customHeight="1">
      <c r="A20" s="2284" t="s">
        <v>2349</v>
      </c>
      <c r="B20" s="2330">
        <v>75.3</v>
      </c>
      <c r="C20" s="2281">
        <v>164150</v>
      </c>
      <c r="D20" s="2330">
        <v>67.900000000000006</v>
      </c>
      <c r="E20" s="2281">
        <v>142279</v>
      </c>
      <c r="F20" s="449" t="s">
        <v>2351</v>
      </c>
    </row>
    <row r="21" spans="1:6" ht="18.600000000000001" customHeight="1">
      <c r="A21" s="2282" t="s">
        <v>357</v>
      </c>
      <c r="B21" s="2331">
        <v>81.2</v>
      </c>
      <c r="C21" s="2290">
        <v>90088</v>
      </c>
      <c r="D21" s="2331">
        <v>73.7</v>
      </c>
      <c r="E21" s="2290">
        <v>76594</v>
      </c>
      <c r="F21" s="448" t="s">
        <v>358</v>
      </c>
    </row>
    <row r="22" spans="1:6" ht="18.600000000000001" customHeight="1">
      <c r="A22" s="2282"/>
      <c r="B22" s="2331"/>
      <c r="C22" s="2290"/>
      <c r="D22" s="2331"/>
      <c r="E22" s="2290"/>
      <c r="F22" s="448"/>
    </row>
    <row r="23" spans="1:6" ht="20.45" customHeight="1">
      <c r="A23" s="2278"/>
      <c r="B23" s="2280"/>
      <c r="C23" s="2281"/>
      <c r="D23" s="2281"/>
      <c r="E23" s="2281"/>
      <c r="F23" s="447"/>
    </row>
    <row r="24" spans="1:6" ht="20.45" customHeight="1">
      <c r="A24" s="438" t="s">
        <v>2445</v>
      </c>
      <c r="B24" s="438"/>
      <c r="F24" s="439" t="s">
        <v>2444</v>
      </c>
    </row>
    <row r="25" spans="1:6" ht="20.45" customHeight="1">
      <c r="A25" s="440"/>
      <c r="B25" s="440"/>
      <c r="F25" s="439"/>
    </row>
    <row r="26" spans="1:6" ht="20.45" customHeight="1">
      <c r="A26" s="2278"/>
      <c r="B26" s="2280"/>
      <c r="C26" s="2244" t="str">
        <f>LEFT(D26,4)+1&amp;"-"&amp;RIGHT(D26,4)+1</f>
        <v>2024-2023</v>
      </c>
      <c r="D26" s="2245" t="str">
        <f>LEFT(E26,4)+1&amp;"-"&amp;RIGHT(E26,4)+1</f>
        <v>2023-2022</v>
      </c>
      <c r="E26" s="2245" t="s">
        <v>2310</v>
      </c>
    </row>
    <row r="27" spans="1:6" ht="20.45" customHeight="1">
      <c r="A27" s="2278" t="s">
        <v>704</v>
      </c>
      <c r="B27" s="2280"/>
      <c r="C27" s="2281"/>
      <c r="D27" s="2281"/>
      <c r="E27" s="2281"/>
      <c r="F27" s="447" t="s">
        <v>267</v>
      </c>
    </row>
    <row r="28" spans="1:6" ht="20.45" customHeight="1">
      <c r="A28" s="2278" t="s">
        <v>1296</v>
      </c>
      <c r="B28" s="2280"/>
      <c r="C28" s="2281">
        <v>63776</v>
      </c>
      <c r="D28" s="2281">
        <v>66430</v>
      </c>
      <c r="E28" s="2281">
        <v>73738</v>
      </c>
      <c r="F28" s="447" t="s">
        <v>414</v>
      </c>
    </row>
    <row r="29" spans="1:6" ht="20.45" customHeight="1">
      <c r="A29" s="2282" t="s">
        <v>357</v>
      </c>
      <c r="B29" s="2280"/>
      <c r="C29" s="2290">
        <v>17340</v>
      </c>
      <c r="D29" s="2290">
        <v>18601</v>
      </c>
      <c r="E29" s="2290">
        <v>20060</v>
      </c>
      <c r="F29" s="452" t="s">
        <v>270</v>
      </c>
    </row>
    <row r="30" spans="1:6" ht="20.45" customHeight="1">
      <c r="A30" s="2278" t="s">
        <v>703</v>
      </c>
      <c r="B30" s="2280"/>
      <c r="C30" s="2281"/>
      <c r="D30" s="2281"/>
      <c r="E30" s="2281"/>
      <c r="F30" s="447" t="s">
        <v>271</v>
      </c>
    </row>
    <row r="31" spans="1:6" ht="20.45" customHeight="1">
      <c r="A31" s="2278" t="s">
        <v>1296</v>
      </c>
      <c r="B31" s="2280"/>
      <c r="C31" s="2281">
        <v>32333</v>
      </c>
      <c r="D31" s="2281">
        <v>33852</v>
      </c>
      <c r="E31" s="2281">
        <v>42527</v>
      </c>
      <c r="F31" s="447" t="s">
        <v>414</v>
      </c>
    </row>
    <row r="32" spans="1:6" ht="20.45" customHeight="1">
      <c r="A32" s="2282" t="s">
        <v>357</v>
      </c>
      <c r="B32" s="2280"/>
      <c r="C32" s="2290">
        <v>11926</v>
      </c>
      <c r="D32" s="2290">
        <v>12148</v>
      </c>
      <c r="E32" s="2290">
        <v>14537</v>
      </c>
      <c r="F32" s="452" t="s">
        <v>270</v>
      </c>
    </row>
    <row r="33" spans="1:6" ht="20.45" customHeight="1">
      <c r="A33" s="2278" t="s">
        <v>2443</v>
      </c>
      <c r="B33" s="2280"/>
      <c r="C33" s="2281"/>
      <c r="D33" s="2281"/>
      <c r="E33" s="2281"/>
      <c r="F33" s="447" t="s">
        <v>272</v>
      </c>
    </row>
    <row r="34" spans="1:6" ht="20.45" customHeight="1">
      <c r="A34" s="2278" t="s">
        <v>1296</v>
      </c>
      <c r="B34" s="2280"/>
      <c r="C34" s="2281">
        <v>48635</v>
      </c>
      <c r="D34" s="2281">
        <v>56706</v>
      </c>
      <c r="E34" s="2281">
        <v>67628</v>
      </c>
      <c r="F34" s="447" t="s">
        <v>414</v>
      </c>
    </row>
    <row r="35" spans="1:6" ht="20.45" customHeight="1">
      <c r="A35" s="2282" t="s">
        <v>357</v>
      </c>
      <c r="B35" s="2280"/>
      <c r="C35" s="2290">
        <v>21159</v>
      </c>
      <c r="D35" s="2290">
        <v>23128</v>
      </c>
      <c r="E35" s="2290">
        <v>28151</v>
      </c>
      <c r="F35" s="452" t="s">
        <v>270</v>
      </c>
    </row>
    <row r="36" spans="1:6" ht="12" customHeight="1">
      <c r="A36" s="2282"/>
      <c r="B36" s="2280"/>
      <c r="C36" s="2290"/>
      <c r="D36" s="2290"/>
      <c r="E36" s="2290"/>
      <c r="F36" s="452"/>
    </row>
    <row r="37" spans="1:6" ht="20.45" customHeight="1">
      <c r="A37" s="2403" t="s">
        <v>10</v>
      </c>
      <c r="B37" s="2281"/>
      <c r="C37" s="2281">
        <f t="shared" ref="C37:E38" si="0">C28+C31+C34</f>
        <v>144744</v>
      </c>
      <c r="D37" s="2281">
        <f t="shared" si="0"/>
        <v>156988</v>
      </c>
      <c r="E37" s="2281">
        <f t="shared" si="0"/>
        <v>183893</v>
      </c>
      <c r="F37" s="439" t="s">
        <v>11</v>
      </c>
    </row>
    <row r="38" spans="1:6" ht="20.45" customHeight="1">
      <c r="A38" s="2282" t="s">
        <v>357</v>
      </c>
      <c r="B38" s="2281"/>
      <c r="C38" s="2281">
        <f t="shared" si="0"/>
        <v>50425</v>
      </c>
      <c r="D38" s="2281">
        <f t="shared" si="0"/>
        <v>53877</v>
      </c>
      <c r="E38" s="2281">
        <f t="shared" si="0"/>
        <v>62748</v>
      </c>
      <c r="F38" s="452" t="s">
        <v>270</v>
      </c>
    </row>
    <row r="39" spans="1:6" ht="20.45" customHeight="1">
      <c r="A39" s="2278"/>
      <c r="B39" s="2280"/>
      <c r="C39" s="2281"/>
      <c r="D39" s="2281"/>
      <c r="E39" s="2281"/>
      <c r="F39" s="447"/>
    </row>
    <row r="40" spans="1:6" s="446" customFormat="1" ht="15">
      <c r="A40" s="2289"/>
      <c r="B40" s="2289"/>
      <c r="C40" s="2283"/>
      <c r="D40" s="2283"/>
      <c r="E40" s="2283"/>
      <c r="F40" s="2289"/>
    </row>
    <row r="41" spans="1:6">
      <c r="A41" s="22"/>
      <c r="B41" s="367"/>
      <c r="C41" s="367"/>
      <c r="D41" s="10"/>
      <c r="F41" s="490"/>
    </row>
    <row r="42" spans="1:6">
      <c r="F42" s="327"/>
    </row>
    <row r="43" spans="1:6">
      <c r="F43" s="327"/>
    </row>
    <row r="44" spans="1:6">
      <c r="F44" s="327"/>
    </row>
    <row r="45" spans="1:6" ht="15">
      <c r="A45" s="442"/>
      <c r="B45" s="442"/>
      <c r="C45" s="453"/>
      <c r="D45" s="453"/>
      <c r="E45" s="453"/>
      <c r="F45" s="327"/>
    </row>
    <row r="46" spans="1:6" s="454" customFormat="1" ht="15">
      <c r="C46" s="455"/>
      <c r="D46" s="455"/>
      <c r="E46" s="455"/>
    </row>
    <row r="47" spans="1:6">
      <c r="A47" s="302"/>
      <c r="B47" s="302"/>
      <c r="F47" s="456"/>
    </row>
    <row r="48" spans="1:6" s="459" customFormat="1">
      <c r="A48" s="302"/>
      <c r="B48" s="302"/>
      <c r="C48" s="457"/>
      <c r="D48" s="457"/>
      <c r="E48" s="458"/>
      <c r="F48" s="304"/>
    </row>
    <row r="49" spans="1:6" s="327" customFormat="1">
      <c r="A49" s="22" t="s">
        <v>1578</v>
      </c>
      <c r="B49" s="22"/>
      <c r="C49" s="22"/>
      <c r="D49" s="22"/>
      <c r="F49" s="23" t="s">
        <v>1577</v>
      </c>
    </row>
    <row r="50" spans="1:6" ht="14.25">
      <c r="A50" s="2527"/>
      <c r="B50" s="2527"/>
      <c r="C50" s="2527"/>
      <c r="D50" s="2527"/>
      <c r="E50" s="2527"/>
      <c r="F50" s="2527"/>
    </row>
    <row r="51" spans="1:6" ht="15">
      <c r="A51" s="442"/>
      <c r="B51" s="442"/>
      <c r="C51" s="453"/>
      <c r="D51" s="453"/>
      <c r="F51" s="442"/>
    </row>
    <row r="52" spans="1:6" ht="15">
      <c r="A52" s="442"/>
      <c r="B52" s="442"/>
      <c r="C52" s="453"/>
      <c r="D52" s="453"/>
      <c r="E52" s="453"/>
      <c r="F52" s="442"/>
    </row>
    <row r="53" spans="1:6" ht="15">
      <c r="A53" s="442"/>
      <c r="B53" s="442"/>
      <c r="C53" s="453"/>
      <c r="D53" s="453"/>
      <c r="E53" s="453"/>
      <c r="F53" s="442"/>
    </row>
    <row r="54" spans="1:6" ht="15">
      <c r="A54" s="442"/>
      <c r="B54" s="442"/>
      <c r="C54" s="453"/>
      <c r="D54" s="453"/>
      <c r="E54" s="453"/>
      <c r="F54" s="442"/>
    </row>
    <row r="55" spans="1:6" ht="15">
      <c r="A55" s="462"/>
      <c r="B55" s="462"/>
      <c r="C55" s="453"/>
      <c r="D55" s="453"/>
      <c r="E55" s="453"/>
      <c r="F55" s="442"/>
    </row>
    <row r="56" spans="1:6" ht="15">
      <c r="A56" s="442"/>
      <c r="B56" s="442"/>
      <c r="C56" s="453"/>
      <c r="D56" s="453"/>
      <c r="E56" s="453"/>
      <c r="F56" s="442"/>
    </row>
    <row r="57" spans="1:6" ht="15">
      <c r="A57" s="442"/>
      <c r="B57" s="442"/>
      <c r="C57" s="453"/>
      <c r="D57" s="453"/>
      <c r="E57" s="453"/>
      <c r="F57" s="442"/>
    </row>
    <row r="58" spans="1:6" ht="15">
      <c r="A58" s="442"/>
      <c r="B58" s="442"/>
      <c r="C58" s="453"/>
      <c r="D58" s="453"/>
      <c r="E58" s="453"/>
      <c r="F58" s="442"/>
    </row>
    <row r="59" spans="1:6" ht="15">
      <c r="A59" s="442"/>
      <c r="B59" s="442"/>
      <c r="C59" s="453"/>
      <c r="D59" s="453"/>
      <c r="E59" s="453"/>
      <c r="F59" s="442"/>
    </row>
    <row r="60" spans="1:6" ht="15">
      <c r="A60" s="442"/>
      <c r="B60" s="442"/>
      <c r="C60" s="453"/>
      <c r="D60" s="453"/>
      <c r="E60" s="453"/>
      <c r="F60" s="442"/>
    </row>
    <row r="104" spans="3:5">
      <c r="C104" s="436"/>
      <c r="D104" s="436"/>
      <c r="E104" s="436"/>
    </row>
    <row r="105" spans="3:5">
      <c r="C105" s="436"/>
      <c r="D105" s="436"/>
      <c r="E105" s="436"/>
    </row>
    <row r="106" spans="3:5">
      <c r="C106" s="436"/>
      <c r="D106" s="436"/>
      <c r="E106" s="436"/>
    </row>
    <row r="107" spans="3:5">
      <c r="C107" s="436"/>
      <c r="D107" s="436"/>
      <c r="E107" s="436"/>
    </row>
    <row r="108" spans="3:5">
      <c r="C108" s="436"/>
      <c r="D108" s="436"/>
      <c r="E108" s="436"/>
    </row>
    <row r="109" spans="3:5">
      <c r="C109" s="436"/>
      <c r="D109" s="436"/>
      <c r="E109" s="436"/>
    </row>
    <row r="110" spans="3:5">
      <c r="C110" s="436"/>
      <c r="D110" s="436"/>
      <c r="E110" s="436"/>
    </row>
    <row r="111" spans="3:5">
      <c r="C111" s="436"/>
      <c r="D111" s="436"/>
      <c r="E111" s="436"/>
    </row>
    <row r="112" spans="3:5">
      <c r="C112" s="436"/>
      <c r="D112" s="436"/>
      <c r="E112" s="436"/>
    </row>
    <row r="113" spans="3:5">
      <c r="C113" s="436"/>
      <c r="D113" s="436"/>
      <c r="E113" s="436"/>
    </row>
  </sheetData>
  <mergeCells count="5">
    <mergeCell ref="B7:C7"/>
    <mergeCell ref="D7:E7"/>
    <mergeCell ref="B8:C8"/>
    <mergeCell ref="D8:E8"/>
    <mergeCell ref="A50:F50"/>
  </mergeCells>
  <pageMargins left="0.7" right="0.7" top="0.75" bottom="0.75" header="0.3" footer="0.3"/>
  <pageSetup paperSize="9" scale="68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>
  <sheetPr syncVertical="1" syncRef="A1">
    <tabColor theme="8" tint="0.39997558519241921"/>
  </sheetPr>
  <dimension ref="A1:F71"/>
  <sheetViews>
    <sheetView showGridLines="0" view="pageLayout" zoomScale="70" zoomScalePageLayoutView="70" workbookViewId="0"/>
  </sheetViews>
  <sheetFormatPr baseColWidth="10" defaultColWidth="11" defaultRowHeight="12.75"/>
  <cols>
    <col min="1" max="1" width="35.7109375" style="658" customWidth="1"/>
    <col min="2" max="2" width="12.85546875" style="658" customWidth="1"/>
    <col min="3" max="5" width="12.85546875" style="657" customWidth="1"/>
    <col min="6" max="6" width="34.28515625" style="658" customWidth="1"/>
    <col min="7" max="8" width="11" style="658" customWidth="1"/>
    <col min="9" max="9" width="14.42578125" style="658" customWidth="1"/>
    <col min="10" max="10" width="4.140625" style="658" customWidth="1"/>
    <col min="11" max="11" width="14.42578125" style="658" customWidth="1"/>
    <col min="12" max="217" width="11" style="658"/>
    <col min="218" max="218" width="33.7109375" style="658" customWidth="1"/>
    <col min="219" max="221" width="12.7109375" style="658" customWidth="1"/>
    <col min="222" max="222" width="33.7109375" style="658" customWidth="1"/>
    <col min="223" max="226" width="11.28515625" style="658" customWidth="1"/>
    <col min="227" max="227" width="31.7109375" style="658" customWidth="1"/>
    <col min="228" max="229" width="20.7109375" style="658" customWidth="1"/>
    <col min="230" max="233" width="11" style="658" customWidth="1"/>
    <col min="234" max="238" width="14.42578125" style="658" customWidth="1"/>
    <col min="239" max="239" width="37.28515625" style="658" customWidth="1"/>
    <col min="240" max="241" width="11" style="658" customWidth="1"/>
    <col min="242" max="251" width="9.85546875" style="658" customWidth="1"/>
    <col min="252" max="255" width="11" style="658" customWidth="1"/>
    <col min="256" max="256" width="14.42578125" style="658" customWidth="1"/>
    <col min="257" max="257" width="4.140625" style="658" customWidth="1"/>
    <col min="258" max="258" width="13.28515625" style="658" customWidth="1"/>
    <col min="259" max="259" width="28.140625" style="658" customWidth="1"/>
    <col min="260" max="260" width="11" style="658" customWidth="1"/>
    <col min="261" max="261" width="14.42578125" style="658" customWidth="1"/>
    <col min="262" max="262" width="4.140625" style="658" customWidth="1"/>
    <col min="263" max="264" width="11" style="658" customWidth="1"/>
    <col min="265" max="265" width="14.42578125" style="658" customWidth="1"/>
    <col min="266" max="266" width="4.140625" style="658" customWidth="1"/>
    <col min="267" max="267" width="14.42578125" style="658" customWidth="1"/>
    <col min="268" max="473" width="11" style="658"/>
    <col min="474" max="474" width="33.7109375" style="658" customWidth="1"/>
    <col min="475" max="477" width="12.7109375" style="658" customWidth="1"/>
    <col min="478" max="478" width="33.7109375" style="658" customWidth="1"/>
    <col min="479" max="482" width="11.28515625" style="658" customWidth="1"/>
    <col min="483" max="483" width="31.7109375" style="658" customWidth="1"/>
    <col min="484" max="485" width="20.7109375" style="658" customWidth="1"/>
    <col min="486" max="489" width="11" style="658" customWidth="1"/>
    <col min="490" max="494" width="14.42578125" style="658" customWidth="1"/>
    <col min="495" max="495" width="37.28515625" style="658" customWidth="1"/>
    <col min="496" max="497" width="11" style="658" customWidth="1"/>
    <col min="498" max="507" width="9.85546875" style="658" customWidth="1"/>
    <col min="508" max="511" width="11" style="658" customWidth="1"/>
    <col min="512" max="512" width="14.42578125" style="658" customWidth="1"/>
    <col min="513" max="513" width="4.140625" style="658" customWidth="1"/>
    <col min="514" max="514" width="13.28515625" style="658" customWidth="1"/>
    <col min="515" max="515" width="28.140625" style="658" customWidth="1"/>
    <col min="516" max="516" width="11" style="658" customWidth="1"/>
    <col min="517" max="517" width="14.42578125" style="658" customWidth="1"/>
    <col min="518" max="518" width="4.140625" style="658" customWidth="1"/>
    <col min="519" max="520" width="11" style="658" customWidth="1"/>
    <col min="521" max="521" width="14.42578125" style="658" customWidth="1"/>
    <col min="522" max="522" width="4.140625" style="658" customWidth="1"/>
    <col min="523" max="523" width="14.42578125" style="658" customWidth="1"/>
    <col min="524" max="729" width="11" style="658"/>
    <col min="730" max="730" width="33.7109375" style="658" customWidth="1"/>
    <col min="731" max="733" width="12.7109375" style="658" customWidth="1"/>
    <col min="734" max="734" width="33.7109375" style="658" customWidth="1"/>
    <col min="735" max="738" width="11.28515625" style="658" customWidth="1"/>
    <col min="739" max="739" width="31.7109375" style="658" customWidth="1"/>
    <col min="740" max="741" width="20.7109375" style="658" customWidth="1"/>
    <col min="742" max="745" width="11" style="658" customWidth="1"/>
    <col min="746" max="750" width="14.42578125" style="658" customWidth="1"/>
    <col min="751" max="751" width="37.28515625" style="658" customWidth="1"/>
    <col min="752" max="753" width="11" style="658" customWidth="1"/>
    <col min="754" max="763" width="9.85546875" style="658" customWidth="1"/>
    <col min="764" max="767" width="11" style="658" customWidth="1"/>
    <col min="768" max="768" width="14.42578125" style="658" customWidth="1"/>
    <col min="769" max="769" width="4.140625" style="658" customWidth="1"/>
    <col min="770" max="770" width="13.28515625" style="658" customWidth="1"/>
    <col min="771" max="771" width="28.140625" style="658" customWidth="1"/>
    <col min="772" max="772" width="11" style="658" customWidth="1"/>
    <col min="773" max="773" width="14.42578125" style="658" customWidth="1"/>
    <col min="774" max="774" width="4.140625" style="658" customWidth="1"/>
    <col min="775" max="776" width="11" style="658" customWidth="1"/>
    <col min="777" max="777" width="14.42578125" style="658" customWidth="1"/>
    <col min="778" max="778" width="4.140625" style="658" customWidth="1"/>
    <col min="779" max="779" width="14.42578125" style="658" customWidth="1"/>
    <col min="780" max="985" width="11" style="658"/>
    <col min="986" max="986" width="33.7109375" style="658" customWidth="1"/>
    <col min="987" max="989" width="12.7109375" style="658" customWidth="1"/>
    <col min="990" max="990" width="33.7109375" style="658" customWidth="1"/>
    <col min="991" max="994" width="11.28515625" style="658" customWidth="1"/>
    <col min="995" max="995" width="31.7109375" style="658" customWidth="1"/>
    <col min="996" max="997" width="20.7109375" style="658" customWidth="1"/>
    <col min="998" max="1001" width="11" style="658" customWidth="1"/>
    <col min="1002" max="1006" width="14.42578125" style="658" customWidth="1"/>
    <col min="1007" max="1007" width="37.28515625" style="658" customWidth="1"/>
    <col min="1008" max="1009" width="11" style="658" customWidth="1"/>
    <col min="1010" max="1019" width="9.85546875" style="658" customWidth="1"/>
    <col min="1020" max="1023" width="11" style="658" customWidth="1"/>
    <col min="1024" max="1024" width="14.42578125" style="658" customWidth="1"/>
    <col min="1025" max="1025" width="4.140625" style="658" customWidth="1"/>
    <col min="1026" max="1026" width="13.28515625" style="658" customWidth="1"/>
    <col min="1027" max="1027" width="28.140625" style="658" customWidth="1"/>
    <col min="1028" max="1028" width="11" style="658" customWidth="1"/>
    <col min="1029" max="1029" width="14.42578125" style="658" customWidth="1"/>
    <col min="1030" max="1030" width="4.140625" style="658" customWidth="1"/>
    <col min="1031" max="1032" width="11" style="658" customWidth="1"/>
    <col min="1033" max="1033" width="14.42578125" style="658" customWidth="1"/>
    <col min="1034" max="1034" width="4.140625" style="658" customWidth="1"/>
    <col min="1035" max="1035" width="14.42578125" style="658" customWidth="1"/>
    <col min="1036" max="1241" width="11" style="658"/>
    <col min="1242" max="1242" width="33.7109375" style="658" customWidth="1"/>
    <col min="1243" max="1245" width="12.7109375" style="658" customWidth="1"/>
    <col min="1246" max="1246" width="33.7109375" style="658" customWidth="1"/>
    <col min="1247" max="1250" width="11.28515625" style="658" customWidth="1"/>
    <col min="1251" max="1251" width="31.7109375" style="658" customWidth="1"/>
    <col min="1252" max="1253" width="20.7109375" style="658" customWidth="1"/>
    <col min="1254" max="1257" width="11" style="658" customWidth="1"/>
    <col min="1258" max="1262" width="14.42578125" style="658" customWidth="1"/>
    <col min="1263" max="1263" width="37.28515625" style="658" customWidth="1"/>
    <col min="1264" max="1265" width="11" style="658" customWidth="1"/>
    <col min="1266" max="1275" width="9.85546875" style="658" customWidth="1"/>
    <col min="1276" max="1279" width="11" style="658" customWidth="1"/>
    <col min="1280" max="1280" width="14.42578125" style="658" customWidth="1"/>
    <col min="1281" max="1281" width="4.140625" style="658" customWidth="1"/>
    <col min="1282" max="1282" width="13.28515625" style="658" customWidth="1"/>
    <col min="1283" max="1283" width="28.140625" style="658" customWidth="1"/>
    <col min="1284" max="1284" width="11" style="658" customWidth="1"/>
    <col min="1285" max="1285" width="14.42578125" style="658" customWidth="1"/>
    <col min="1286" max="1286" width="4.140625" style="658" customWidth="1"/>
    <col min="1287" max="1288" width="11" style="658" customWidth="1"/>
    <col min="1289" max="1289" width="14.42578125" style="658" customWidth="1"/>
    <col min="1290" max="1290" width="4.140625" style="658" customWidth="1"/>
    <col min="1291" max="1291" width="14.42578125" style="658" customWidth="1"/>
    <col min="1292" max="1497" width="11" style="658"/>
    <col min="1498" max="1498" width="33.7109375" style="658" customWidth="1"/>
    <col min="1499" max="1501" width="12.7109375" style="658" customWidth="1"/>
    <col min="1502" max="1502" width="33.7109375" style="658" customWidth="1"/>
    <col min="1503" max="1506" width="11.28515625" style="658" customWidth="1"/>
    <col min="1507" max="1507" width="31.7109375" style="658" customWidth="1"/>
    <col min="1508" max="1509" width="20.7109375" style="658" customWidth="1"/>
    <col min="1510" max="1513" width="11" style="658" customWidth="1"/>
    <col min="1514" max="1518" width="14.42578125" style="658" customWidth="1"/>
    <col min="1519" max="1519" width="37.28515625" style="658" customWidth="1"/>
    <col min="1520" max="1521" width="11" style="658" customWidth="1"/>
    <col min="1522" max="1531" width="9.85546875" style="658" customWidth="1"/>
    <col min="1532" max="1535" width="11" style="658" customWidth="1"/>
    <col min="1536" max="1536" width="14.42578125" style="658" customWidth="1"/>
    <col min="1537" max="1537" width="4.140625" style="658" customWidth="1"/>
    <col min="1538" max="1538" width="13.28515625" style="658" customWidth="1"/>
    <col min="1539" max="1539" width="28.140625" style="658" customWidth="1"/>
    <col min="1540" max="1540" width="11" style="658" customWidth="1"/>
    <col min="1541" max="1541" width="14.42578125" style="658" customWidth="1"/>
    <col min="1542" max="1542" width="4.140625" style="658" customWidth="1"/>
    <col min="1543" max="1544" width="11" style="658" customWidth="1"/>
    <col min="1545" max="1545" width="14.42578125" style="658" customWidth="1"/>
    <col min="1546" max="1546" width="4.140625" style="658" customWidth="1"/>
    <col min="1547" max="1547" width="14.42578125" style="658" customWidth="1"/>
    <col min="1548" max="1753" width="11" style="658"/>
    <col min="1754" max="1754" width="33.7109375" style="658" customWidth="1"/>
    <col min="1755" max="1757" width="12.7109375" style="658" customWidth="1"/>
    <col min="1758" max="1758" width="33.7109375" style="658" customWidth="1"/>
    <col min="1759" max="1762" width="11.28515625" style="658" customWidth="1"/>
    <col min="1763" max="1763" width="31.7109375" style="658" customWidth="1"/>
    <col min="1764" max="1765" width="20.7109375" style="658" customWidth="1"/>
    <col min="1766" max="1769" width="11" style="658" customWidth="1"/>
    <col min="1770" max="1774" width="14.42578125" style="658" customWidth="1"/>
    <col min="1775" max="1775" width="37.28515625" style="658" customWidth="1"/>
    <col min="1776" max="1777" width="11" style="658" customWidth="1"/>
    <col min="1778" max="1787" width="9.85546875" style="658" customWidth="1"/>
    <col min="1788" max="1791" width="11" style="658" customWidth="1"/>
    <col min="1792" max="1792" width="14.42578125" style="658" customWidth="1"/>
    <col min="1793" max="1793" width="4.140625" style="658" customWidth="1"/>
    <col min="1794" max="1794" width="13.28515625" style="658" customWidth="1"/>
    <col min="1795" max="1795" width="28.140625" style="658" customWidth="1"/>
    <col min="1796" max="1796" width="11" style="658" customWidth="1"/>
    <col min="1797" max="1797" width="14.42578125" style="658" customWidth="1"/>
    <col min="1798" max="1798" width="4.140625" style="658" customWidth="1"/>
    <col min="1799" max="1800" width="11" style="658" customWidth="1"/>
    <col min="1801" max="1801" width="14.42578125" style="658" customWidth="1"/>
    <col min="1802" max="1802" width="4.140625" style="658" customWidth="1"/>
    <col min="1803" max="1803" width="14.42578125" style="658" customWidth="1"/>
    <col min="1804" max="2009" width="11" style="658"/>
    <col min="2010" max="2010" width="33.7109375" style="658" customWidth="1"/>
    <col min="2011" max="2013" width="12.7109375" style="658" customWidth="1"/>
    <col min="2014" max="2014" width="33.7109375" style="658" customWidth="1"/>
    <col min="2015" max="2018" width="11.28515625" style="658" customWidth="1"/>
    <col min="2019" max="2019" width="31.7109375" style="658" customWidth="1"/>
    <col min="2020" max="2021" width="20.7109375" style="658" customWidth="1"/>
    <col min="2022" max="2025" width="11" style="658" customWidth="1"/>
    <col min="2026" max="2030" width="14.42578125" style="658" customWidth="1"/>
    <col min="2031" max="2031" width="37.28515625" style="658" customWidth="1"/>
    <col min="2032" max="2033" width="11" style="658" customWidth="1"/>
    <col min="2034" max="2043" width="9.85546875" style="658" customWidth="1"/>
    <col min="2044" max="2047" width="11" style="658" customWidth="1"/>
    <col min="2048" max="2048" width="14.42578125" style="658" customWidth="1"/>
    <col min="2049" max="2049" width="4.140625" style="658" customWidth="1"/>
    <col min="2050" max="2050" width="13.28515625" style="658" customWidth="1"/>
    <col min="2051" max="2051" width="28.140625" style="658" customWidth="1"/>
    <col min="2052" max="2052" width="11" style="658" customWidth="1"/>
    <col min="2053" max="2053" width="14.42578125" style="658" customWidth="1"/>
    <col min="2054" max="2054" width="4.140625" style="658" customWidth="1"/>
    <col min="2055" max="2056" width="11" style="658" customWidth="1"/>
    <col min="2057" max="2057" width="14.42578125" style="658" customWidth="1"/>
    <col min="2058" max="2058" width="4.140625" style="658" customWidth="1"/>
    <col min="2059" max="2059" width="14.42578125" style="658" customWidth="1"/>
    <col min="2060" max="2265" width="11" style="658"/>
    <col min="2266" max="2266" width="33.7109375" style="658" customWidth="1"/>
    <col min="2267" max="2269" width="12.7109375" style="658" customWidth="1"/>
    <col min="2270" max="2270" width="33.7109375" style="658" customWidth="1"/>
    <col min="2271" max="2274" width="11.28515625" style="658" customWidth="1"/>
    <col min="2275" max="2275" width="31.7109375" style="658" customWidth="1"/>
    <col min="2276" max="2277" width="20.7109375" style="658" customWidth="1"/>
    <col min="2278" max="2281" width="11" style="658" customWidth="1"/>
    <col min="2282" max="2286" width="14.42578125" style="658" customWidth="1"/>
    <col min="2287" max="2287" width="37.28515625" style="658" customWidth="1"/>
    <col min="2288" max="2289" width="11" style="658" customWidth="1"/>
    <col min="2290" max="2299" width="9.85546875" style="658" customWidth="1"/>
    <col min="2300" max="2303" width="11" style="658" customWidth="1"/>
    <col min="2304" max="2304" width="14.42578125" style="658" customWidth="1"/>
    <col min="2305" max="2305" width="4.140625" style="658" customWidth="1"/>
    <col min="2306" max="2306" width="13.28515625" style="658" customWidth="1"/>
    <col min="2307" max="2307" width="28.140625" style="658" customWidth="1"/>
    <col min="2308" max="2308" width="11" style="658" customWidth="1"/>
    <col min="2309" max="2309" width="14.42578125" style="658" customWidth="1"/>
    <col min="2310" max="2310" width="4.140625" style="658" customWidth="1"/>
    <col min="2311" max="2312" width="11" style="658" customWidth="1"/>
    <col min="2313" max="2313" width="14.42578125" style="658" customWidth="1"/>
    <col min="2314" max="2314" width="4.140625" style="658" customWidth="1"/>
    <col min="2315" max="2315" width="14.42578125" style="658" customWidth="1"/>
    <col min="2316" max="2521" width="11" style="658"/>
    <col min="2522" max="2522" width="33.7109375" style="658" customWidth="1"/>
    <col min="2523" max="2525" width="12.7109375" style="658" customWidth="1"/>
    <col min="2526" max="2526" width="33.7109375" style="658" customWidth="1"/>
    <col min="2527" max="2530" width="11.28515625" style="658" customWidth="1"/>
    <col min="2531" max="2531" width="31.7109375" style="658" customWidth="1"/>
    <col min="2532" max="2533" width="20.7109375" style="658" customWidth="1"/>
    <col min="2534" max="2537" width="11" style="658" customWidth="1"/>
    <col min="2538" max="2542" width="14.42578125" style="658" customWidth="1"/>
    <col min="2543" max="2543" width="37.28515625" style="658" customWidth="1"/>
    <col min="2544" max="2545" width="11" style="658" customWidth="1"/>
    <col min="2546" max="2555" width="9.85546875" style="658" customWidth="1"/>
    <col min="2556" max="2559" width="11" style="658" customWidth="1"/>
    <col min="2560" max="2560" width="14.42578125" style="658" customWidth="1"/>
    <col min="2561" max="2561" width="4.140625" style="658" customWidth="1"/>
    <col min="2562" max="2562" width="13.28515625" style="658" customWidth="1"/>
    <col min="2563" max="2563" width="28.140625" style="658" customWidth="1"/>
    <col min="2564" max="2564" width="11" style="658" customWidth="1"/>
    <col min="2565" max="2565" width="14.42578125" style="658" customWidth="1"/>
    <col min="2566" max="2566" width="4.140625" style="658" customWidth="1"/>
    <col min="2567" max="2568" width="11" style="658" customWidth="1"/>
    <col min="2569" max="2569" width="14.42578125" style="658" customWidth="1"/>
    <col min="2570" max="2570" width="4.140625" style="658" customWidth="1"/>
    <col min="2571" max="2571" width="14.42578125" style="658" customWidth="1"/>
    <col min="2572" max="2777" width="11" style="658"/>
    <col min="2778" max="2778" width="33.7109375" style="658" customWidth="1"/>
    <col min="2779" max="2781" width="12.7109375" style="658" customWidth="1"/>
    <col min="2782" max="2782" width="33.7109375" style="658" customWidth="1"/>
    <col min="2783" max="2786" width="11.28515625" style="658" customWidth="1"/>
    <col min="2787" max="2787" width="31.7109375" style="658" customWidth="1"/>
    <col min="2788" max="2789" width="20.7109375" style="658" customWidth="1"/>
    <col min="2790" max="2793" width="11" style="658" customWidth="1"/>
    <col min="2794" max="2798" width="14.42578125" style="658" customWidth="1"/>
    <col min="2799" max="2799" width="37.28515625" style="658" customWidth="1"/>
    <col min="2800" max="2801" width="11" style="658" customWidth="1"/>
    <col min="2802" max="2811" width="9.85546875" style="658" customWidth="1"/>
    <col min="2812" max="2815" width="11" style="658" customWidth="1"/>
    <col min="2816" max="2816" width="14.42578125" style="658" customWidth="1"/>
    <col min="2817" max="2817" width="4.140625" style="658" customWidth="1"/>
    <col min="2818" max="2818" width="13.28515625" style="658" customWidth="1"/>
    <col min="2819" max="2819" width="28.140625" style="658" customWidth="1"/>
    <col min="2820" max="2820" width="11" style="658" customWidth="1"/>
    <col min="2821" max="2821" width="14.42578125" style="658" customWidth="1"/>
    <col min="2822" max="2822" width="4.140625" style="658" customWidth="1"/>
    <col min="2823" max="2824" width="11" style="658" customWidth="1"/>
    <col min="2825" max="2825" width="14.42578125" style="658" customWidth="1"/>
    <col min="2826" max="2826" width="4.140625" style="658" customWidth="1"/>
    <col min="2827" max="2827" width="14.42578125" style="658" customWidth="1"/>
    <col min="2828" max="3033" width="11" style="658"/>
    <col min="3034" max="3034" width="33.7109375" style="658" customWidth="1"/>
    <col min="3035" max="3037" width="12.7109375" style="658" customWidth="1"/>
    <col min="3038" max="3038" width="33.7109375" style="658" customWidth="1"/>
    <col min="3039" max="3042" width="11.28515625" style="658" customWidth="1"/>
    <col min="3043" max="3043" width="31.7109375" style="658" customWidth="1"/>
    <col min="3044" max="3045" width="20.7109375" style="658" customWidth="1"/>
    <col min="3046" max="3049" width="11" style="658" customWidth="1"/>
    <col min="3050" max="3054" width="14.42578125" style="658" customWidth="1"/>
    <col min="3055" max="3055" width="37.28515625" style="658" customWidth="1"/>
    <col min="3056" max="3057" width="11" style="658" customWidth="1"/>
    <col min="3058" max="3067" width="9.85546875" style="658" customWidth="1"/>
    <col min="3068" max="3071" width="11" style="658" customWidth="1"/>
    <col min="3072" max="3072" width="14.42578125" style="658" customWidth="1"/>
    <col min="3073" max="3073" width="4.140625" style="658" customWidth="1"/>
    <col min="3074" max="3074" width="13.28515625" style="658" customWidth="1"/>
    <col min="3075" max="3075" width="28.140625" style="658" customWidth="1"/>
    <col min="3076" max="3076" width="11" style="658" customWidth="1"/>
    <col min="3077" max="3077" width="14.42578125" style="658" customWidth="1"/>
    <col min="3078" max="3078" width="4.140625" style="658" customWidth="1"/>
    <col min="3079" max="3080" width="11" style="658" customWidth="1"/>
    <col min="3081" max="3081" width="14.42578125" style="658" customWidth="1"/>
    <col min="3082" max="3082" width="4.140625" style="658" customWidth="1"/>
    <col min="3083" max="3083" width="14.42578125" style="658" customWidth="1"/>
    <col min="3084" max="3289" width="11" style="658"/>
    <col min="3290" max="3290" width="33.7109375" style="658" customWidth="1"/>
    <col min="3291" max="3293" width="12.7109375" style="658" customWidth="1"/>
    <col min="3294" max="3294" width="33.7109375" style="658" customWidth="1"/>
    <col min="3295" max="3298" width="11.28515625" style="658" customWidth="1"/>
    <col min="3299" max="3299" width="31.7109375" style="658" customWidth="1"/>
    <col min="3300" max="3301" width="20.7109375" style="658" customWidth="1"/>
    <col min="3302" max="3305" width="11" style="658" customWidth="1"/>
    <col min="3306" max="3310" width="14.42578125" style="658" customWidth="1"/>
    <col min="3311" max="3311" width="37.28515625" style="658" customWidth="1"/>
    <col min="3312" max="3313" width="11" style="658" customWidth="1"/>
    <col min="3314" max="3323" width="9.85546875" style="658" customWidth="1"/>
    <col min="3324" max="3327" width="11" style="658" customWidth="1"/>
    <col min="3328" max="3328" width="14.42578125" style="658" customWidth="1"/>
    <col min="3329" max="3329" width="4.140625" style="658" customWidth="1"/>
    <col min="3330" max="3330" width="13.28515625" style="658" customWidth="1"/>
    <col min="3331" max="3331" width="28.140625" style="658" customWidth="1"/>
    <col min="3332" max="3332" width="11" style="658" customWidth="1"/>
    <col min="3333" max="3333" width="14.42578125" style="658" customWidth="1"/>
    <col min="3334" max="3334" width="4.140625" style="658" customWidth="1"/>
    <col min="3335" max="3336" width="11" style="658" customWidth="1"/>
    <col min="3337" max="3337" width="14.42578125" style="658" customWidth="1"/>
    <col min="3338" max="3338" width="4.140625" style="658" customWidth="1"/>
    <col min="3339" max="3339" width="14.42578125" style="658" customWidth="1"/>
    <col min="3340" max="3545" width="11" style="658"/>
    <col min="3546" max="3546" width="33.7109375" style="658" customWidth="1"/>
    <col min="3547" max="3549" width="12.7109375" style="658" customWidth="1"/>
    <col min="3550" max="3550" width="33.7109375" style="658" customWidth="1"/>
    <col min="3551" max="3554" width="11.28515625" style="658" customWidth="1"/>
    <col min="3555" max="3555" width="31.7109375" style="658" customWidth="1"/>
    <col min="3556" max="3557" width="20.7109375" style="658" customWidth="1"/>
    <col min="3558" max="3561" width="11" style="658" customWidth="1"/>
    <col min="3562" max="3566" width="14.42578125" style="658" customWidth="1"/>
    <col min="3567" max="3567" width="37.28515625" style="658" customWidth="1"/>
    <col min="3568" max="3569" width="11" style="658" customWidth="1"/>
    <col min="3570" max="3579" width="9.85546875" style="658" customWidth="1"/>
    <col min="3580" max="3583" width="11" style="658" customWidth="1"/>
    <col min="3584" max="3584" width="14.42578125" style="658" customWidth="1"/>
    <col min="3585" max="3585" width="4.140625" style="658" customWidth="1"/>
    <col min="3586" max="3586" width="13.28515625" style="658" customWidth="1"/>
    <col min="3587" max="3587" width="28.140625" style="658" customWidth="1"/>
    <col min="3588" max="3588" width="11" style="658" customWidth="1"/>
    <col min="3589" max="3589" width="14.42578125" style="658" customWidth="1"/>
    <col min="3590" max="3590" width="4.140625" style="658" customWidth="1"/>
    <col min="3591" max="3592" width="11" style="658" customWidth="1"/>
    <col min="3593" max="3593" width="14.42578125" style="658" customWidth="1"/>
    <col min="3594" max="3594" width="4.140625" style="658" customWidth="1"/>
    <col min="3595" max="3595" width="14.42578125" style="658" customWidth="1"/>
    <col min="3596" max="3801" width="11" style="658"/>
    <col min="3802" max="3802" width="33.7109375" style="658" customWidth="1"/>
    <col min="3803" max="3805" width="12.7109375" style="658" customWidth="1"/>
    <col min="3806" max="3806" width="33.7109375" style="658" customWidth="1"/>
    <col min="3807" max="3810" width="11.28515625" style="658" customWidth="1"/>
    <col min="3811" max="3811" width="31.7109375" style="658" customWidth="1"/>
    <col min="3812" max="3813" width="20.7109375" style="658" customWidth="1"/>
    <col min="3814" max="3817" width="11" style="658" customWidth="1"/>
    <col min="3818" max="3822" width="14.42578125" style="658" customWidth="1"/>
    <col min="3823" max="3823" width="37.28515625" style="658" customWidth="1"/>
    <col min="3824" max="3825" width="11" style="658" customWidth="1"/>
    <col min="3826" max="3835" width="9.85546875" style="658" customWidth="1"/>
    <col min="3836" max="3839" width="11" style="658" customWidth="1"/>
    <col min="3840" max="3840" width="14.42578125" style="658" customWidth="1"/>
    <col min="3841" max="3841" width="4.140625" style="658" customWidth="1"/>
    <col min="3842" max="3842" width="13.28515625" style="658" customWidth="1"/>
    <col min="3843" max="3843" width="28.140625" style="658" customWidth="1"/>
    <col min="3844" max="3844" width="11" style="658" customWidth="1"/>
    <col min="3845" max="3845" width="14.42578125" style="658" customWidth="1"/>
    <col min="3846" max="3846" width="4.140625" style="658" customWidth="1"/>
    <col min="3847" max="3848" width="11" style="658" customWidth="1"/>
    <col min="3849" max="3849" width="14.42578125" style="658" customWidth="1"/>
    <col min="3850" max="3850" width="4.140625" style="658" customWidth="1"/>
    <col min="3851" max="3851" width="14.42578125" style="658" customWidth="1"/>
    <col min="3852" max="4057" width="11" style="658"/>
    <col min="4058" max="4058" width="33.7109375" style="658" customWidth="1"/>
    <col min="4059" max="4061" width="12.7109375" style="658" customWidth="1"/>
    <col min="4062" max="4062" width="33.7109375" style="658" customWidth="1"/>
    <col min="4063" max="4066" width="11.28515625" style="658" customWidth="1"/>
    <col min="4067" max="4067" width="31.7109375" style="658" customWidth="1"/>
    <col min="4068" max="4069" width="20.7109375" style="658" customWidth="1"/>
    <col min="4070" max="4073" width="11" style="658" customWidth="1"/>
    <col min="4074" max="4078" width="14.42578125" style="658" customWidth="1"/>
    <col min="4079" max="4079" width="37.28515625" style="658" customWidth="1"/>
    <col min="4080" max="4081" width="11" style="658" customWidth="1"/>
    <col min="4082" max="4091" width="9.85546875" style="658" customWidth="1"/>
    <col min="4092" max="4095" width="11" style="658" customWidth="1"/>
    <col min="4096" max="4096" width="14.42578125" style="658" customWidth="1"/>
    <col min="4097" max="4097" width="4.140625" style="658" customWidth="1"/>
    <col min="4098" max="4098" width="13.28515625" style="658" customWidth="1"/>
    <col min="4099" max="4099" width="28.140625" style="658" customWidth="1"/>
    <col min="4100" max="4100" width="11" style="658" customWidth="1"/>
    <col min="4101" max="4101" width="14.42578125" style="658" customWidth="1"/>
    <col min="4102" max="4102" width="4.140625" style="658" customWidth="1"/>
    <col min="4103" max="4104" width="11" style="658" customWidth="1"/>
    <col min="4105" max="4105" width="14.42578125" style="658" customWidth="1"/>
    <col min="4106" max="4106" width="4.140625" style="658" customWidth="1"/>
    <col min="4107" max="4107" width="14.42578125" style="658" customWidth="1"/>
    <col min="4108" max="4313" width="11" style="658"/>
    <col min="4314" max="4314" width="33.7109375" style="658" customWidth="1"/>
    <col min="4315" max="4317" width="12.7109375" style="658" customWidth="1"/>
    <col min="4318" max="4318" width="33.7109375" style="658" customWidth="1"/>
    <col min="4319" max="4322" width="11.28515625" style="658" customWidth="1"/>
    <col min="4323" max="4323" width="31.7109375" style="658" customWidth="1"/>
    <col min="4324" max="4325" width="20.7109375" style="658" customWidth="1"/>
    <col min="4326" max="4329" width="11" style="658" customWidth="1"/>
    <col min="4330" max="4334" width="14.42578125" style="658" customWidth="1"/>
    <col min="4335" max="4335" width="37.28515625" style="658" customWidth="1"/>
    <col min="4336" max="4337" width="11" style="658" customWidth="1"/>
    <col min="4338" max="4347" width="9.85546875" style="658" customWidth="1"/>
    <col min="4348" max="4351" width="11" style="658" customWidth="1"/>
    <col min="4352" max="4352" width="14.42578125" style="658" customWidth="1"/>
    <col min="4353" max="4353" width="4.140625" style="658" customWidth="1"/>
    <col min="4354" max="4354" width="13.28515625" style="658" customWidth="1"/>
    <col min="4355" max="4355" width="28.140625" style="658" customWidth="1"/>
    <col min="4356" max="4356" width="11" style="658" customWidth="1"/>
    <col min="4357" max="4357" width="14.42578125" style="658" customWidth="1"/>
    <col min="4358" max="4358" width="4.140625" style="658" customWidth="1"/>
    <col min="4359" max="4360" width="11" style="658" customWidth="1"/>
    <col min="4361" max="4361" width="14.42578125" style="658" customWidth="1"/>
    <col min="4362" max="4362" width="4.140625" style="658" customWidth="1"/>
    <col min="4363" max="4363" width="14.42578125" style="658" customWidth="1"/>
    <col min="4364" max="4569" width="11" style="658"/>
    <col min="4570" max="4570" width="33.7109375" style="658" customWidth="1"/>
    <col min="4571" max="4573" width="12.7109375" style="658" customWidth="1"/>
    <col min="4574" max="4574" width="33.7109375" style="658" customWidth="1"/>
    <col min="4575" max="4578" width="11.28515625" style="658" customWidth="1"/>
    <col min="4579" max="4579" width="31.7109375" style="658" customWidth="1"/>
    <col min="4580" max="4581" width="20.7109375" style="658" customWidth="1"/>
    <col min="4582" max="4585" width="11" style="658" customWidth="1"/>
    <col min="4586" max="4590" width="14.42578125" style="658" customWidth="1"/>
    <col min="4591" max="4591" width="37.28515625" style="658" customWidth="1"/>
    <col min="4592" max="4593" width="11" style="658" customWidth="1"/>
    <col min="4594" max="4603" width="9.85546875" style="658" customWidth="1"/>
    <col min="4604" max="4607" width="11" style="658" customWidth="1"/>
    <col min="4608" max="4608" width="14.42578125" style="658" customWidth="1"/>
    <col min="4609" max="4609" width="4.140625" style="658" customWidth="1"/>
    <col min="4610" max="4610" width="13.28515625" style="658" customWidth="1"/>
    <col min="4611" max="4611" width="28.140625" style="658" customWidth="1"/>
    <col min="4612" max="4612" width="11" style="658" customWidth="1"/>
    <col min="4613" max="4613" width="14.42578125" style="658" customWidth="1"/>
    <col min="4614" max="4614" width="4.140625" style="658" customWidth="1"/>
    <col min="4615" max="4616" width="11" style="658" customWidth="1"/>
    <col min="4617" max="4617" width="14.42578125" style="658" customWidth="1"/>
    <col min="4618" max="4618" width="4.140625" style="658" customWidth="1"/>
    <col min="4619" max="4619" width="14.42578125" style="658" customWidth="1"/>
    <col min="4620" max="4825" width="11" style="658"/>
    <col min="4826" max="4826" width="33.7109375" style="658" customWidth="1"/>
    <col min="4827" max="4829" width="12.7109375" style="658" customWidth="1"/>
    <col min="4830" max="4830" width="33.7109375" style="658" customWidth="1"/>
    <col min="4831" max="4834" width="11.28515625" style="658" customWidth="1"/>
    <col min="4835" max="4835" width="31.7109375" style="658" customWidth="1"/>
    <col min="4836" max="4837" width="20.7109375" style="658" customWidth="1"/>
    <col min="4838" max="4841" width="11" style="658" customWidth="1"/>
    <col min="4842" max="4846" width="14.42578125" style="658" customWidth="1"/>
    <col min="4847" max="4847" width="37.28515625" style="658" customWidth="1"/>
    <col min="4848" max="4849" width="11" style="658" customWidth="1"/>
    <col min="4850" max="4859" width="9.85546875" style="658" customWidth="1"/>
    <col min="4860" max="4863" width="11" style="658" customWidth="1"/>
    <col min="4864" max="4864" width="14.42578125" style="658" customWidth="1"/>
    <col min="4865" max="4865" width="4.140625" style="658" customWidth="1"/>
    <col min="4866" max="4866" width="13.28515625" style="658" customWidth="1"/>
    <col min="4867" max="4867" width="28.140625" style="658" customWidth="1"/>
    <col min="4868" max="4868" width="11" style="658" customWidth="1"/>
    <col min="4869" max="4869" width="14.42578125" style="658" customWidth="1"/>
    <col min="4870" max="4870" width="4.140625" style="658" customWidth="1"/>
    <col min="4871" max="4872" width="11" style="658" customWidth="1"/>
    <col min="4873" max="4873" width="14.42578125" style="658" customWidth="1"/>
    <col min="4874" max="4874" width="4.140625" style="658" customWidth="1"/>
    <col min="4875" max="4875" width="14.42578125" style="658" customWidth="1"/>
    <col min="4876" max="5081" width="11" style="658"/>
    <col min="5082" max="5082" width="33.7109375" style="658" customWidth="1"/>
    <col min="5083" max="5085" width="12.7109375" style="658" customWidth="1"/>
    <col min="5086" max="5086" width="33.7109375" style="658" customWidth="1"/>
    <col min="5087" max="5090" width="11.28515625" style="658" customWidth="1"/>
    <col min="5091" max="5091" width="31.7109375" style="658" customWidth="1"/>
    <col min="5092" max="5093" width="20.7109375" style="658" customWidth="1"/>
    <col min="5094" max="5097" width="11" style="658" customWidth="1"/>
    <col min="5098" max="5102" width="14.42578125" style="658" customWidth="1"/>
    <col min="5103" max="5103" width="37.28515625" style="658" customWidth="1"/>
    <col min="5104" max="5105" width="11" style="658" customWidth="1"/>
    <col min="5106" max="5115" width="9.85546875" style="658" customWidth="1"/>
    <col min="5116" max="5119" width="11" style="658" customWidth="1"/>
    <col min="5120" max="5120" width="14.42578125" style="658" customWidth="1"/>
    <col min="5121" max="5121" width="4.140625" style="658" customWidth="1"/>
    <col min="5122" max="5122" width="13.28515625" style="658" customWidth="1"/>
    <col min="5123" max="5123" width="28.140625" style="658" customWidth="1"/>
    <col min="5124" max="5124" width="11" style="658" customWidth="1"/>
    <col min="5125" max="5125" width="14.42578125" style="658" customWidth="1"/>
    <col min="5126" max="5126" width="4.140625" style="658" customWidth="1"/>
    <col min="5127" max="5128" width="11" style="658" customWidth="1"/>
    <col min="5129" max="5129" width="14.42578125" style="658" customWidth="1"/>
    <col min="5130" max="5130" width="4.140625" style="658" customWidth="1"/>
    <col min="5131" max="5131" width="14.42578125" style="658" customWidth="1"/>
    <col min="5132" max="5337" width="11" style="658"/>
    <col min="5338" max="5338" width="33.7109375" style="658" customWidth="1"/>
    <col min="5339" max="5341" width="12.7109375" style="658" customWidth="1"/>
    <col min="5342" max="5342" width="33.7109375" style="658" customWidth="1"/>
    <col min="5343" max="5346" width="11.28515625" style="658" customWidth="1"/>
    <col min="5347" max="5347" width="31.7109375" style="658" customWidth="1"/>
    <col min="5348" max="5349" width="20.7109375" style="658" customWidth="1"/>
    <col min="5350" max="5353" width="11" style="658" customWidth="1"/>
    <col min="5354" max="5358" width="14.42578125" style="658" customWidth="1"/>
    <col min="5359" max="5359" width="37.28515625" style="658" customWidth="1"/>
    <col min="5360" max="5361" width="11" style="658" customWidth="1"/>
    <col min="5362" max="5371" width="9.85546875" style="658" customWidth="1"/>
    <col min="5372" max="5375" width="11" style="658" customWidth="1"/>
    <col min="5376" max="5376" width="14.42578125" style="658" customWidth="1"/>
    <col min="5377" max="5377" width="4.140625" style="658" customWidth="1"/>
    <col min="5378" max="5378" width="13.28515625" style="658" customWidth="1"/>
    <col min="5379" max="5379" width="28.140625" style="658" customWidth="1"/>
    <col min="5380" max="5380" width="11" style="658" customWidth="1"/>
    <col min="5381" max="5381" width="14.42578125" style="658" customWidth="1"/>
    <col min="5382" max="5382" width="4.140625" style="658" customWidth="1"/>
    <col min="5383" max="5384" width="11" style="658" customWidth="1"/>
    <col min="5385" max="5385" width="14.42578125" style="658" customWidth="1"/>
    <col min="5386" max="5386" width="4.140625" style="658" customWidth="1"/>
    <col min="5387" max="5387" width="14.42578125" style="658" customWidth="1"/>
    <col min="5388" max="5593" width="11" style="658"/>
    <col min="5594" max="5594" width="33.7109375" style="658" customWidth="1"/>
    <col min="5595" max="5597" width="12.7109375" style="658" customWidth="1"/>
    <col min="5598" max="5598" width="33.7109375" style="658" customWidth="1"/>
    <col min="5599" max="5602" width="11.28515625" style="658" customWidth="1"/>
    <col min="5603" max="5603" width="31.7109375" style="658" customWidth="1"/>
    <col min="5604" max="5605" width="20.7109375" style="658" customWidth="1"/>
    <col min="5606" max="5609" width="11" style="658" customWidth="1"/>
    <col min="5610" max="5614" width="14.42578125" style="658" customWidth="1"/>
    <col min="5615" max="5615" width="37.28515625" style="658" customWidth="1"/>
    <col min="5616" max="5617" width="11" style="658" customWidth="1"/>
    <col min="5618" max="5627" width="9.85546875" style="658" customWidth="1"/>
    <col min="5628" max="5631" width="11" style="658" customWidth="1"/>
    <col min="5632" max="5632" width="14.42578125" style="658" customWidth="1"/>
    <col min="5633" max="5633" width="4.140625" style="658" customWidth="1"/>
    <col min="5634" max="5634" width="13.28515625" style="658" customWidth="1"/>
    <col min="5635" max="5635" width="28.140625" style="658" customWidth="1"/>
    <col min="5636" max="5636" width="11" style="658" customWidth="1"/>
    <col min="5637" max="5637" width="14.42578125" style="658" customWidth="1"/>
    <col min="5638" max="5638" width="4.140625" style="658" customWidth="1"/>
    <col min="5639" max="5640" width="11" style="658" customWidth="1"/>
    <col min="5641" max="5641" width="14.42578125" style="658" customWidth="1"/>
    <col min="5642" max="5642" width="4.140625" style="658" customWidth="1"/>
    <col min="5643" max="5643" width="14.42578125" style="658" customWidth="1"/>
    <col min="5644" max="5849" width="11" style="658"/>
    <col min="5850" max="5850" width="33.7109375" style="658" customWidth="1"/>
    <col min="5851" max="5853" width="12.7109375" style="658" customWidth="1"/>
    <col min="5854" max="5854" width="33.7109375" style="658" customWidth="1"/>
    <col min="5855" max="5858" width="11.28515625" style="658" customWidth="1"/>
    <col min="5859" max="5859" width="31.7109375" style="658" customWidth="1"/>
    <col min="5860" max="5861" width="20.7109375" style="658" customWidth="1"/>
    <col min="5862" max="5865" width="11" style="658" customWidth="1"/>
    <col min="5866" max="5870" width="14.42578125" style="658" customWidth="1"/>
    <col min="5871" max="5871" width="37.28515625" style="658" customWidth="1"/>
    <col min="5872" max="5873" width="11" style="658" customWidth="1"/>
    <col min="5874" max="5883" width="9.85546875" style="658" customWidth="1"/>
    <col min="5884" max="5887" width="11" style="658" customWidth="1"/>
    <col min="5888" max="5888" width="14.42578125" style="658" customWidth="1"/>
    <col min="5889" max="5889" width="4.140625" style="658" customWidth="1"/>
    <col min="5890" max="5890" width="13.28515625" style="658" customWidth="1"/>
    <col min="5891" max="5891" width="28.140625" style="658" customWidth="1"/>
    <col min="5892" max="5892" width="11" style="658" customWidth="1"/>
    <col min="5893" max="5893" width="14.42578125" style="658" customWidth="1"/>
    <col min="5894" max="5894" width="4.140625" style="658" customWidth="1"/>
    <col min="5895" max="5896" width="11" style="658" customWidth="1"/>
    <col min="5897" max="5897" width="14.42578125" style="658" customWidth="1"/>
    <col min="5898" max="5898" width="4.140625" style="658" customWidth="1"/>
    <col min="5899" max="5899" width="14.42578125" style="658" customWidth="1"/>
    <col min="5900" max="6105" width="11" style="658"/>
    <col min="6106" max="6106" width="33.7109375" style="658" customWidth="1"/>
    <col min="6107" max="6109" width="12.7109375" style="658" customWidth="1"/>
    <col min="6110" max="6110" width="33.7109375" style="658" customWidth="1"/>
    <col min="6111" max="6114" width="11.28515625" style="658" customWidth="1"/>
    <col min="6115" max="6115" width="31.7109375" style="658" customWidth="1"/>
    <col min="6116" max="6117" width="20.7109375" style="658" customWidth="1"/>
    <col min="6118" max="6121" width="11" style="658" customWidth="1"/>
    <col min="6122" max="6126" width="14.42578125" style="658" customWidth="1"/>
    <col min="6127" max="6127" width="37.28515625" style="658" customWidth="1"/>
    <col min="6128" max="6129" width="11" style="658" customWidth="1"/>
    <col min="6130" max="6139" width="9.85546875" style="658" customWidth="1"/>
    <col min="6140" max="6143" width="11" style="658" customWidth="1"/>
    <col min="6144" max="6144" width="14.42578125" style="658" customWidth="1"/>
    <col min="6145" max="6145" width="4.140625" style="658" customWidth="1"/>
    <col min="6146" max="6146" width="13.28515625" style="658" customWidth="1"/>
    <col min="6147" max="6147" width="28.140625" style="658" customWidth="1"/>
    <col min="6148" max="6148" width="11" style="658" customWidth="1"/>
    <col min="6149" max="6149" width="14.42578125" style="658" customWidth="1"/>
    <col min="6150" max="6150" width="4.140625" style="658" customWidth="1"/>
    <col min="6151" max="6152" width="11" style="658" customWidth="1"/>
    <col min="6153" max="6153" width="14.42578125" style="658" customWidth="1"/>
    <col min="6154" max="6154" width="4.140625" style="658" customWidth="1"/>
    <col min="6155" max="6155" width="14.42578125" style="658" customWidth="1"/>
    <col min="6156" max="6361" width="11" style="658"/>
    <col min="6362" max="6362" width="33.7109375" style="658" customWidth="1"/>
    <col min="6363" max="6365" width="12.7109375" style="658" customWidth="1"/>
    <col min="6366" max="6366" width="33.7109375" style="658" customWidth="1"/>
    <col min="6367" max="6370" width="11.28515625" style="658" customWidth="1"/>
    <col min="6371" max="6371" width="31.7109375" style="658" customWidth="1"/>
    <col min="6372" max="6373" width="20.7109375" style="658" customWidth="1"/>
    <col min="6374" max="6377" width="11" style="658" customWidth="1"/>
    <col min="6378" max="6382" width="14.42578125" style="658" customWidth="1"/>
    <col min="6383" max="6383" width="37.28515625" style="658" customWidth="1"/>
    <col min="6384" max="6385" width="11" style="658" customWidth="1"/>
    <col min="6386" max="6395" width="9.85546875" style="658" customWidth="1"/>
    <col min="6396" max="6399" width="11" style="658" customWidth="1"/>
    <col min="6400" max="6400" width="14.42578125" style="658" customWidth="1"/>
    <col min="6401" max="6401" width="4.140625" style="658" customWidth="1"/>
    <col min="6402" max="6402" width="13.28515625" style="658" customWidth="1"/>
    <col min="6403" max="6403" width="28.140625" style="658" customWidth="1"/>
    <col min="6404" max="6404" width="11" style="658" customWidth="1"/>
    <col min="6405" max="6405" width="14.42578125" style="658" customWidth="1"/>
    <col min="6406" max="6406" width="4.140625" style="658" customWidth="1"/>
    <col min="6407" max="6408" width="11" style="658" customWidth="1"/>
    <col min="6409" max="6409" width="14.42578125" style="658" customWidth="1"/>
    <col min="6410" max="6410" width="4.140625" style="658" customWidth="1"/>
    <col min="6411" max="6411" width="14.42578125" style="658" customWidth="1"/>
    <col min="6412" max="6617" width="11" style="658"/>
    <col min="6618" max="6618" width="33.7109375" style="658" customWidth="1"/>
    <col min="6619" max="6621" width="12.7109375" style="658" customWidth="1"/>
    <col min="6622" max="6622" width="33.7109375" style="658" customWidth="1"/>
    <col min="6623" max="6626" width="11.28515625" style="658" customWidth="1"/>
    <col min="6627" max="6627" width="31.7109375" style="658" customWidth="1"/>
    <col min="6628" max="6629" width="20.7109375" style="658" customWidth="1"/>
    <col min="6630" max="6633" width="11" style="658" customWidth="1"/>
    <col min="6634" max="6638" width="14.42578125" style="658" customWidth="1"/>
    <col min="6639" max="6639" width="37.28515625" style="658" customWidth="1"/>
    <col min="6640" max="6641" width="11" style="658" customWidth="1"/>
    <col min="6642" max="6651" width="9.85546875" style="658" customWidth="1"/>
    <col min="6652" max="6655" width="11" style="658" customWidth="1"/>
    <col min="6656" max="6656" width="14.42578125" style="658" customWidth="1"/>
    <col min="6657" max="6657" width="4.140625" style="658" customWidth="1"/>
    <col min="6658" max="6658" width="13.28515625" style="658" customWidth="1"/>
    <col min="6659" max="6659" width="28.140625" style="658" customWidth="1"/>
    <col min="6660" max="6660" width="11" style="658" customWidth="1"/>
    <col min="6661" max="6661" width="14.42578125" style="658" customWidth="1"/>
    <col min="6662" max="6662" width="4.140625" style="658" customWidth="1"/>
    <col min="6663" max="6664" width="11" style="658" customWidth="1"/>
    <col min="6665" max="6665" width="14.42578125" style="658" customWidth="1"/>
    <col min="6666" max="6666" width="4.140625" style="658" customWidth="1"/>
    <col min="6667" max="6667" width="14.42578125" style="658" customWidth="1"/>
    <col min="6668" max="6873" width="11" style="658"/>
    <col min="6874" max="6874" width="33.7109375" style="658" customWidth="1"/>
    <col min="6875" max="6877" width="12.7109375" style="658" customWidth="1"/>
    <col min="6878" max="6878" width="33.7109375" style="658" customWidth="1"/>
    <col min="6879" max="6882" width="11.28515625" style="658" customWidth="1"/>
    <col min="6883" max="6883" width="31.7109375" style="658" customWidth="1"/>
    <col min="6884" max="6885" width="20.7109375" style="658" customWidth="1"/>
    <col min="6886" max="6889" width="11" style="658" customWidth="1"/>
    <col min="6890" max="6894" width="14.42578125" style="658" customWidth="1"/>
    <col min="6895" max="6895" width="37.28515625" style="658" customWidth="1"/>
    <col min="6896" max="6897" width="11" style="658" customWidth="1"/>
    <col min="6898" max="6907" width="9.85546875" style="658" customWidth="1"/>
    <col min="6908" max="6911" width="11" style="658" customWidth="1"/>
    <col min="6912" max="6912" width="14.42578125" style="658" customWidth="1"/>
    <col min="6913" max="6913" width="4.140625" style="658" customWidth="1"/>
    <col min="6914" max="6914" width="13.28515625" style="658" customWidth="1"/>
    <col min="6915" max="6915" width="28.140625" style="658" customWidth="1"/>
    <col min="6916" max="6916" width="11" style="658" customWidth="1"/>
    <col min="6917" max="6917" width="14.42578125" style="658" customWidth="1"/>
    <col min="6918" max="6918" width="4.140625" style="658" customWidth="1"/>
    <col min="6919" max="6920" width="11" style="658" customWidth="1"/>
    <col min="6921" max="6921" width="14.42578125" style="658" customWidth="1"/>
    <col min="6922" max="6922" width="4.140625" style="658" customWidth="1"/>
    <col min="6923" max="6923" width="14.42578125" style="658" customWidth="1"/>
    <col min="6924" max="7129" width="11" style="658"/>
    <col min="7130" max="7130" width="33.7109375" style="658" customWidth="1"/>
    <col min="7131" max="7133" width="12.7109375" style="658" customWidth="1"/>
    <col min="7134" max="7134" width="33.7109375" style="658" customWidth="1"/>
    <col min="7135" max="7138" width="11.28515625" style="658" customWidth="1"/>
    <col min="7139" max="7139" width="31.7109375" style="658" customWidth="1"/>
    <col min="7140" max="7141" width="20.7109375" style="658" customWidth="1"/>
    <col min="7142" max="7145" width="11" style="658" customWidth="1"/>
    <col min="7146" max="7150" width="14.42578125" style="658" customWidth="1"/>
    <col min="7151" max="7151" width="37.28515625" style="658" customWidth="1"/>
    <col min="7152" max="7153" width="11" style="658" customWidth="1"/>
    <col min="7154" max="7163" width="9.85546875" style="658" customWidth="1"/>
    <col min="7164" max="7167" width="11" style="658" customWidth="1"/>
    <col min="7168" max="7168" width="14.42578125" style="658" customWidth="1"/>
    <col min="7169" max="7169" width="4.140625" style="658" customWidth="1"/>
    <col min="7170" max="7170" width="13.28515625" style="658" customWidth="1"/>
    <col min="7171" max="7171" width="28.140625" style="658" customWidth="1"/>
    <col min="7172" max="7172" width="11" style="658" customWidth="1"/>
    <col min="7173" max="7173" width="14.42578125" style="658" customWidth="1"/>
    <col min="7174" max="7174" width="4.140625" style="658" customWidth="1"/>
    <col min="7175" max="7176" width="11" style="658" customWidth="1"/>
    <col min="7177" max="7177" width="14.42578125" style="658" customWidth="1"/>
    <col min="7178" max="7178" width="4.140625" style="658" customWidth="1"/>
    <col min="7179" max="7179" width="14.42578125" style="658" customWidth="1"/>
    <col min="7180" max="7385" width="11" style="658"/>
    <col min="7386" max="7386" width="33.7109375" style="658" customWidth="1"/>
    <col min="7387" max="7389" width="12.7109375" style="658" customWidth="1"/>
    <col min="7390" max="7390" width="33.7109375" style="658" customWidth="1"/>
    <col min="7391" max="7394" width="11.28515625" style="658" customWidth="1"/>
    <col min="7395" max="7395" width="31.7109375" style="658" customWidth="1"/>
    <col min="7396" max="7397" width="20.7109375" style="658" customWidth="1"/>
    <col min="7398" max="7401" width="11" style="658" customWidth="1"/>
    <col min="7402" max="7406" width="14.42578125" style="658" customWidth="1"/>
    <col min="7407" max="7407" width="37.28515625" style="658" customWidth="1"/>
    <col min="7408" max="7409" width="11" style="658" customWidth="1"/>
    <col min="7410" max="7419" width="9.85546875" style="658" customWidth="1"/>
    <col min="7420" max="7423" width="11" style="658" customWidth="1"/>
    <col min="7424" max="7424" width="14.42578125" style="658" customWidth="1"/>
    <col min="7425" max="7425" width="4.140625" style="658" customWidth="1"/>
    <col min="7426" max="7426" width="13.28515625" style="658" customWidth="1"/>
    <col min="7427" max="7427" width="28.140625" style="658" customWidth="1"/>
    <col min="7428" max="7428" width="11" style="658" customWidth="1"/>
    <col min="7429" max="7429" width="14.42578125" style="658" customWidth="1"/>
    <col min="7430" max="7430" width="4.140625" style="658" customWidth="1"/>
    <col min="7431" max="7432" width="11" style="658" customWidth="1"/>
    <col min="7433" max="7433" width="14.42578125" style="658" customWidth="1"/>
    <col min="7434" max="7434" width="4.140625" style="658" customWidth="1"/>
    <col min="7435" max="7435" width="14.42578125" style="658" customWidth="1"/>
    <col min="7436" max="7641" width="11" style="658"/>
    <col min="7642" max="7642" width="33.7109375" style="658" customWidth="1"/>
    <col min="7643" max="7645" width="12.7109375" style="658" customWidth="1"/>
    <col min="7646" max="7646" width="33.7109375" style="658" customWidth="1"/>
    <col min="7647" max="7650" width="11.28515625" style="658" customWidth="1"/>
    <col min="7651" max="7651" width="31.7109375" style="658" customWidth="1"/>
    <col min="7652" max="7653" width="20.7109375" style="658" customWidth="1"/>
    <col min="7654" max="7657" width="11" style="658" customWidth="1"/>
    <col min="7658" max="7662" width="14.42578125" style="658" customWidth="1"/>
    <col min="7663" max="7663" width="37.28515625" style="658" customWidth="1"/>
    <col min="7664" max="7665" width="11" style="658" customWidth="1"/>
    <col min="7666" max="7675" width="9.85546875" style="658" customWidth="1"/>
    <col min="7676" max="7679" width="11" style="658" customWidth="1"/>
    <col min="7680" max="7680" width="14.42578125" style="658" customWidth="1"/>
    <col min="7681" max="7681" width="4.140625" style="658" customWidth="1"/>
    <col min="7682" max="7682" width="13.28515625" style="658" customWidth="1"/>
    <col min="7683" max="7683" width="28.140625" style="658" customWidth="1"/>
    <col min="7684" max="7684" width="11" style="658" customWidth="1"/>
    <col min="7685" max="7685" width="14.42578125" style="658" customWidth="1"/>
    <col min="7686" max="7686" width="4.140625" style="658" customWidth="1"/>
    <col min="7687" max="7688" width="11" style="658" customWidth="1"/>
    <col min="7689" max="7689" width="14.42578125" style="658" customWidth="1"/>
    <col min="7690" max="7690" width="4.140625" style="658" customWidth="1"/>
    <col min="7691" max="7691" width="14.42578125" style="658" customWidth="1"/>
    <col min="7692" max="7897" width="11" style="658"/>
    <col min="7898" max="7898" width="33.7109375" style="658" customWidth="1"/>
    <col min="7899" max="7901" width="12.7109375" style="658" customWidth="1"/>
    <col min="7902" max="7902" width="33.7109375" style="658" customWidth="1"/>
    <col min="7903" max="7906" width="11.28515625" style="658" customWidth="1"/>
    <col min="7907" max="7907" width="31.7109375" style="658" customWidth="1"/>
    <col min="7908" max="7909" width="20.7109375" style="658" customWidth="1"/>
    <col min="7910" max="7913" width="11" style="658" customWidth="1"/>
    <col min="7914" max="7918" width="14.42578125" style="658" customWidth="1"/>
    <col min="7919" max="7919" width="37.28515625" style="658" customWidth="1"/>
    <col min="7920" max="7921" width="11" style="658" customWidth="1"/>
    <col min="7922" max="7931" width="9.85546875" style="658" customWidth="1"/>
    <col min="7932" max="7935" width="11" style="658" customWidth="1"/>
    <col min="7936" max="7936" width="14.42578125" style="658" customWidth="1"/>
    <col min="7937" max="7937" width="4.140625" style="658" customWidth="1"/>
    <col min="7938" max="7938" width="13.28515625" style="658" customWidth="1"/>
    <col min="7939" max="7939" width="28.140625" style="658" customWidth="1"/>
    <col min="7940" max="7940" width="11" style="658" customWidth="1"/>
    <col min="7941" max="7941" width="14.42578125" style="658" customWidth="1"/>
    <col min="7942" max="7942" width="4.140625" style="658" customWidth="1"/>
    <col min="7943" max="7944" width="11" style="658" customWidth="1"/>
    <col min="7945" max="7945" width="14.42578125" style="658" customWidth="1"/>
    <col min="7946" max="7946" width="4.140625" style="658" customWidth="1"/>
    <col min="7947" max="7947" width="14.42578125" style="658" customWidth="1"/>
    <col min="7948" max="8153" width="11" style="658"/>
    <col min="8154" max="8154" width="33.7109375" style="658" customWidth="1"/>
    <col min="8155" max="8157" width="12.7109375" style="658" customWidth="1"/>
    <col min="8158" max="8158" width="33.7109375" style="658" customWidth="1"/>
    <col min="8159" max="8162" width="11.28515625" style="658" customWidth="1"/>
    <col min="8163" max="8163" width="31.7109375" style="658" customWidth="1"/>
    <col min="8164" max="8165" width="20.7109375" style="658" customWidth="1"/>
    <col min="8166" max="8169" width="11" style="658" customWidth="1"/>
    <col min="8170" max="8174" width="14.42578125" style="658" customWidth="1"/>
    <col min="8175" max="8175" width="37.28515625" style="658" customWidth="1"/>
    <col min="8176" max="8177" width="11" style="658" customWidth="1"/>
    <col min="8178" max="8187" width="9.85546875" style="658" customWidth="1"/>
    <col min="8188" max="8191" width="11" style="658" customWidth="1"/>
    <col min="8192" max="8192" width="14.42578125" style="658" customWidth="1"/>
    <col min="8193" max="8193" width="4.140625" style="658" customWidth="1"/>
    <col min="8194" max="8194" width="13.28515625" style="658" customWidth="1"/>
    <col min="8195" max="8195" width="28.140625" style="658" customWidth="1"/>
    <col min="8196" max="8196" width="11" style="658" customWidth="1"/>
    <col min="8197" max="8197" width="14.42578125" style="658" customWidth="1"/>
    <col min="8198" max="8198" width="4.140625" style="658" customWidth="1"/>
    <col min="8199" max="8200" width="11" style="658" customWidth="1"/>
    <col min="8201" max="8201" width="14.42578125" style="658" customWidth="1"/>
    <col min="8202" max="8202" width="4.140625" style="658" customWidth="1"/>
    <col min="8203" max="8203" width="14.42578125" style="658" customWidth="1"/>
    <col min="8204" max="8409" width="11" style="658"/>
    <col min="8410" max="8410" width="33.7109375" style="658" customWidth="1"/>
    <col min="8411" max="8413" width="12.7109375" style="658" customWidth="1"/>
    <col min="8414" max="8414" width="33.7109375" style="658" customWidth="1"/>
    <col min="8415" max="8418" width="11.28515625" style="658" customWidth="1"/>
    <col min="8419" max="8419" width="31.7109375" style="658" customWidth="1"/>
    <col min="8420" max="8421" width="20.7109375" style="658" customWidth="1"/>
    <col min="8422" max="8425" width="11" style="658" customWidth="1"/>
    <col min="8426" max="8430" width="14.42578125" style="658" customWidth="1"/>
    <col min="8431" max="8431" width="37.28515625" style="658" customWidth="1"/>
    <col min="8432" max="8433" width="11" style="658" customWidth="1"/>
    <col min="8434" max="8443" width="9.85546875" style="658" customWidth="1"/>
    <col min="8444" max="8447" width="11" style="658" customWidth="1"/>
    <col min="8448" max="8448" width="14.42578125" style="658" customWidth="1"/>
    <col min="8449" max="8449" width="4.140625" style="658" customWidth="1"/>
    <col min="8450" max="8450" width="13.28515625" style="658" customWidth="1"/>
    <col min="8451" max="8451" width="28.140625" style="658" customWidth="1"/>
    <col min="8452" max="8452" width="11" style="658" customWidth="1"/>
    <col min="8453" max="8453" width="14.42578125" style="658" customWidth="1"/>
    <col min="8454" max="8454" width="4.140625" style="658" customWidth="1"/>
    <col min="8455" max="8456" width="11" style="658" customWidth="1"/>
    <col min="8457" max="8457" width="14.42578125" style="658" customWidth="1"/>
    <col min="8458" max="8458" width="4.140625" style="658" customWidth="1"/>
    <col min="8459" max="8459" width="14.42578125" style="658" customWidth="1"/>
    <col min="8460" max="8665" width="11" style="658"/>
    <col min="8666" max="8666" width="33.7109375" style="658" customWidth="1"/>
    <col min="8667" max="8669" width="12.7109375" style="658" customWidth="1"/>
    <col min="8670" max="8670" width="33.7109375" style="658" customWidth="1"/>
    <col min="8671" max="8674" width="11.28515625" style="658" customWidth="1"/>
    <col min="8675" max="8675" width="31.7109375" style="658" customWidth="1"/>
    <col min="8676" max="8677" width="20.7109375" style="658" customWidth="1"/>
    <col min="8678" max="8681" width="11" style="658" customWidth="1"/>
    <col min="8682" max="8686" width="14.42578125" style="658" customWidth="1"/>
    <col min="8687" max="8687" width="37.28515625" style="658" customWidth="1"/>
    <col min="8688" max="8689" width="11" style="658" customWidth="1"/>
    <col min="8690" max="8699" width="9.85546875" style="658" customWidth="1"/>
    <col min="8700" max="8703" width="11" style="658" customWidth="1"/>
    <col min="8704" max="8704" width="14.42578125" style="658" customWidth="1"/>
    <col min="8705" max="8705" width="4.140625" style="658" customWidth="1"/>
    <col min="8706" max="8706" width="13.28515625" style="658" customWidth="1"/>
    <col min="8707" max="8707" width="28.140625" style="658" customWidth="1"/>
    <col min="8708" max="8708" width="11" style="658" customWidth="1"/>
    <col min="8709" max="8709" width="14.42578125" style="658" customWidth="1"/>
    <col min="8710" max="8710" width="4.140625" style="658" customWidth="1"/>
    <col min="8711" max="8712" width="11" style="658" customWidth="1"/>
    <col min="8713" max="8713" width="14.42578125" style="658" customWidth="1"/>
    <col min="8714" max="8714" width="4.140625" style="658" customWidth="1"/>
    <col min="8715" max="8715" width="14.42578125" style="658" customWidth="1"/>
    <col min="8716" max="8921" width="11" style="658"/>
    <col min="8922" max="8922" width="33.7109375" style="658" customWidth="1"/>
    <col min="8923" max="8925" width="12.7109375" style="658" customWidth="1"/>
    <col min="8926" max="8926" width="33.7109375" style="658" customWidth="1"/>
    <col min="8927" max="8930" width="11.28515625" style="658" customWidth="1"/>
    <col min="8931" max="8931" width="31.7109375" style="658" customWidth="1"/>
    <col min="8932" max="8933" width="20.7109375" style="658" customWidth="1"/>
    <col min="8934" max="8937" width="11" style="658" customWidth="1"/>
    <col min="8938" max="8942" width="14.42578125" style="658" customWidth="1"/>
    <col min="8943" max="8943" width="37.28515625" style="658" customWidth="1"/>
    <col min="8944" max="8945" width="11" style="658" customWidth="1"/>
    <col min="8946" max="8955" width="9.85546875" style="658" customWidth="1"/>
    <col min="8956" max="8959" width="11" style="658" customWidth="1"/>
    <col min="8960" max="8960" width="14.42578125" style="658" customWidth="1"/>
    <col min="8961" max="8961" width="4.140625" style="658" customWidth="1"/>
    <col min="8962" max="8962" width="13.28515625" style="658" customWidth="1"/>
    <col min="8963" max="8963" width="28.140625" style="658" customWidth="1"/>
    <col min="8964" max="8964" width="11" style="658" customWidth="1"/>
    <col min="8965" max="8965" width="14.42578125" style="658" customWidth="1"/>
    <col min="8966" max="8966" width="4.140625" style="658" customWidth="1"/>
    <col min="8967" max="8968" width="11" style="658" customWidth="1"/>
    <col min="8969" max="8969" width="14.42578125" style="658" customWidth="1"/>
    <col min="8970" max="8970" width="4.140625" style="658" customWidth="1"/>
    <col min="8971" max="8971" width="14.42578125" style="658" customWidth="1"/>
    <col min="8972" max="9177" width="11" style="658"/>
    <col min="9178" max="9178" width="33.7109375" style="658" customWidth="1"/>
    <col min="9179" max="9181" width="12.7109375" style="658" customWidth="1"/>
    <col min="9182" max="9182" width="33.7109375" style="658" customWidth="1"/>
    <col min="9183" max="9186" width="11.28515625" style="658" customWidth="1"/>
    <col min="9187" max="9187" width="31.7109375" style="658" customWidth="1"/>
    <col min="9188" max="9189" width="20.7109375" style="658" customWidth="1"/>
    <col min="9190" max="9193" width="11" style="658" customWidth="1"/>
    <col min="9194" max="9198" width="14.42578125" style="658" customWidth="1"/>
    <col min="9199" max="9199" width="37.28515625" style="658" customWidth="1"/>
    <col min="9200" max="9201" width="11" style="658" customWidth="1"/>
    <col min="9202" max="9211" width="9.85546875" style="658" customWidth="1"/>
    <col min="9212" max="9215" width="11" style="658" customWidth="1"/>
    <col min="9216" max="9216" width="14.42578125" style="658" customWidth="1"/>
    <col min="9217" max="9217" width="4.140625" style="658" customWidth="1"/>
    <col min="9218" max="9218" width="13.28515625" style="658" customWidth="1"/>
    <col min="9219" max="9219" width="28.140625" style="658" customWidth="1"/>
    <col min="9220" max="9220" width="11" style="658" customWidth="1"/>
    <col min="9221" max="9221" width="14.42578125" style="658" customWidth="1"/>
    <col min="9222" max="9222" width="4.140625" style="658" customWidth="1"/>
    <col min="9223" max="9224" width="11" style="658" customWidth="1"/>
    <col min="9225" max="9225" width="14.42578125" style="658" customWidth="1"/>
    <col min="9226" max="9226" width="4.140625" style="658" customWidth="1"/>
    <col min="9227" max="9227" width="14.42578125" style="658" customWidth="1"/>
    <col min="9228" max="9433" width="11" style="658"/>
    <col min="9434" max="9434" width="33.7109375" style="658" customWidth="1"/>
    <col min="9435" max="9437" width="12.7109375" style="658" customWidth="1"/>
    <col min="9438" max="9438" width="33.7109375" style="658" customWidth="1"/>
    <col min="9439" max="9442" width="11.28515625" style="658" customWidth="1"/>
    <col min="9443" max="9443" width="31.7109375" style="658" customWidth="1"/>
    <col min="9444" max="9445" width="20.7109375" style="658" customWidth="1"/>
    <col min="9446" max="9449" width="11" style="658" customWidth="1"/>
    <col min="9450" max="9454" width="14.42578125" style="658" customWidth="1"/>
    <col min="9455" max="9455" width="37.28515625" style="658" customWidth="1"/>
    <col min="9456" max="9457" width="11" style="658" customWidth="1"/>
    <col min="9458" max="9467" width="9.85546875" style="658" customWidth="1"/>
    <col min="9468" max="9471" width="11" style="658" customWidth="1"/>
    <col min="9472" max="9472" width="14.42578125" style="658" customWidth="1"/>
    <col min="9473" max="9473" width="4.140625" style="658" customWidth="1"/>
    <col min="9474" max="9474" width="13.28515625" style="658" customWidth="1"/>
    <col min="9475" max="9475" width="28.140625" style="658" customWidth="1"/>
    <col min="9476" max="9476" width="11" style="658" customWidth="1"/>
    <col min="9477" max="9477" width="14.42578125" style="658" customWidth="1"/>
    <col min="9478" max="9478" width="4.140625" style="658" customWidth="1"/>
    <col min="9479" max="9480" width="11" style="658" customWidth="1"/>
    <col min="9481" max="9481" width="14.42578125" style="658" customWidth="1"/>
    <col min="9482" max="9482" width="4.140625" style="658" customWidth="1"/>
    <col min="9483" max="9483" width="14.42578125" style="658" customWidth="1"/>
    <col min="9484" max="9689" width="11" style="658"/>
    <col min="9690" max="9690" width="33.7109375" style="658" customWidth="1"/>
    <col min="9691" max="9693" width="12.7109375" style="658" customWidth="1"/>
    <col min="9694" max="9694" width="33.7109375" style="658" customWidth="1"/>
    <col min="9695" max="9698" width="11.28515625" style="658" customWidth="1"/>
    <col min="9699" max="9699" width="31.7109375" style="658" customWidth="1"/>
    <col min="9700" max="9701" width="20.7109375" style="658" customWidth="1"/>
    <col min="9702" max="9705" width="11" style="658" customWidth="1"/>
    <col min="9706" max="9710" width="14.42578125" style="658" customWidth="1"/>
    <col min="9711" max="9711" width="37.28515625" style="658" customWidth="1"/>
    <col min="9712" max="9713" width="11" style="658" customWidth="1"/>
    <col min="9714" max="9723" width="9.85546875" style="658" customWidth="1"/>
    <col min="9724" max="9727" width="11" style="658" customWidth="1"/>
    <col min="9728" max="9728" width="14.42578125" style="658" customWidth="1"/>
    <col min="9729" max="9729" width="4.140625" style="658" customWidth="1"/>
    <col min="9730" max="9730" width="13.28515625" style="658" customWidth="1"/>
    <col min="9731" max="9731" width="28.140625" style="658" customWidth="1"/>
    <col min="9732" max="9732" width="11" style="658" customWidth="1"/>
    <col min="9733" max="9733" width="14.42578125" style="658" customWidth="1"/>
    <col min="9734" max="9734" width="4.140625" style="658" customWidth="1"/>
    <col min="9735" max="9736" width="11" style="658" customWidth="1"/>
    <col min="9737" max="9737" width="14.42578125" style="658" customWidth="1"/>
    <col min="9738" max="9738" width="4.140625" style="658" customWidth="1"/>
    <col min="9739" max="9739" width="14.42578125" style="658" customWidth="1"/>
    <col min="9740" max="9945" width="11" style="658"/>
    <col min="9946" max="9946" width="33.7109375" style="658" customWidth="1"/>
    <col min="9947" max="9949" width="12.7109375" style="658" customWidth="1"/>
    <col min="9950" max="9950" width="33.7109375" style="658" customWidth="1"/>
    <col min="9951" max="9954" width="11.28515625" style="658" customWidth="1"/>
    <col min="9955" max="9955" width="31.7109375" style="658" customWidth="1"/>
    <col min="9956" max="9957" width="20.7109375" style="658" customWidth="1"/>
    <col min="9958" max="9961" width="11" style="658" customWidth="1"/>
    <col min="9962" max="9966" width="14.42578125" style="658" customWidth="1"/>
    <col min="9967" max="9967" width="37.28515625" style="658" customWidth="1"/>
    <col min="9968" max="9969" width="11" style="658" customWidth="1"/>
    <col min="9970" max="9979" width="9.85546875" style="658" customWidth="1"/>
    <col min="9980" max="9983" width="11" style="658" customWidth="1"/>
    <col min="9984" max="9984" width="14.42578125" style="658" customWidth="1"/>
    <col min="9985" max="9985" width="4.140625" style="658" customWidth="1"/>
    <col min="9986" max="9986" width="13.28515625" style="658" customWidth="1"/>
    <col min="9987" max="9987" width="28.140625" style="658" customWidth="1"/>
    <col min="9988" max="9988" width="11" style="658" customWidth="1"/>
    <col min="9989" max="9989" width="14.42578125" style="658" customWidth="1"/>
    <col min="9990" max="9990" width="4.140625" style="658" customWidth="1"/>
    <col min="9991" max="9992" width="11" style="658" customWidth="1"/>
    <col min="9993" max="9993" width="14.42578125" style="658" customWidth="1"/>
    <col min="9994" max="9994" width="4.140625" style="658" customWidth="1"/>
    <col min="9995" max="9995" width="14.42578125" style="658" customWidth="1"/>
    <col min="9996" max="10201" width="11" style="658"/>
    <col min="10202" max="10202" width="33.7109375" style="658" customWidth="1"/>
    <col min="10203" max="10205" width="12.7109375" style="658" customWidth="1"/>
    <col min="10206" max="10206" width="33.7109375" style="658" customWidth="1"/>
    <col min="10207" max="10210" width="11.28515625" style="658" customWidth="1"/>
    <col min="10211" max="10211" width="31.7109375" style="658" customWidth="1"/>
    <col min="10212" max="10213" width="20.7109375" style="658" customWidth="1"/>
    <col min="10214" max="10217" width="11" style="658" customWidth="1"/>
    <col min="10218" max="10222" width="14.42578125" style="658" customWidth="1"/>
    <col min="10223" max="10223" width="37.28515625" style="658" customWidth="1"/>
    <col min="10224" max="10225" width="11" style="658" customWidth="1"/>
    <col min="10226" max="10235" width="9.85546875" style="658" customWidth="1"/>
    <col min="10236" max="10239" width="11" style="658" customWidth="1"/>
    <col min="10240" max="10240" width="14.42578125" style="658" customWidth="1"/>
    <col min="10241" max="10241" width="4.140625" style="658" customWidth="1"/>
    <col min="10242" max="10242" width="13.28515625" style="658" customWidth="1"/>
    <col min="10243" max="10243" width="28.140625" style="658" customWidth="1"/>
    <col min="10244" max="10244" width="11" style="658" customWidth="1"/>
    <col min="10245" max="10245" width="14.42578125" style="658" customWidth="1"/>
    <col min="10246" max="10246" width="4.140625" style="658" customWidth="1"/>
    <col min="10247" max="10248" width="11" style="658" customWidth="1"/>
    <col min="10249" max="10249" width="14.42578125" style="658" customWidth="1"/>
    <col min="10250" max="10250" width="4.140625" style="658" customWidth="1"/>
    <col min="10251" max="10251" width="14.42578125" style="658" customWidth="1"/>
    <col min="10252" max="10457" width="11" style="658"/>
    <col min="10458" max="10458" width="33.7109375" style="658" customWidth="1"/>
    <col min="10459" max="10461" width="12.7109375" style="658" customWidth="1"/>
    <col min="10462" max="10462" width="33.7109375" style="658" customWidth="1"/>
    <col min="10463" max="10466" width="11.28515625" style="658" customWidth="1"/>
    <col min="10467" max="10467" width="31.7109375" style="658" customWidth="1"/>
    <col min="10468" max="10469" width="20.7109375" style="658" customWidth="1"/>
    <col min="10470" max="10473" width="11" style="658" customWidth="1"/>
    <col min="10474" max="10478" width="14.42578125" style="658" customWidth="1"/>
    <col min="10479" max="10479" width="37.28515625" style="658" customWidth="1"/>
    <col min="10480" max="10481" width="11" style="658" customWidth="1"/>
    <col min="10482" max="10491" width="9.85546875" style="658" customWidth="1"/>
    <col min="10492" max="10495" width="11" style="658" customWidth="1"/>
    <col min="10496" max="10496" width="14.42578125" style="658" customWidth="1"/>
    <col min="10497" max="10497" width="4.140625" style="658" customWidth="1"/>
    <col min="10498" max="10498" width="13.28515625" style="658" customWidth="1"/>
    <col min="10499" max="10499" width="28.140625" style="658" customWidth="1"/>
    <col min="10500" max="10500" width="11" style="658" customWidth="1"/>
    <col min="10501" max="10501" width="14.42578125" style="658" customWidth="1"/>
    <col min="10502" max="10502" width="4.140625" style="658" customWidth="1"/>
    <col min="10503" max="10504" width="11" style="658" customWidth="1"/>
    <col min="10505" max="10505" width="14.42578125" style="658" customWidth="1"/>
    <col min="10506" max="10506" width="4.140625" style="658" customWidth="1"/>
    <col min="10507" max="10507" width="14.42578125" style="658" customWidth="1"/>
    <col min="10508" max="10713" width="11" style="658"/>
    <col min="10714" max="10714" width="33.7109375" style="658" customWidth="1"/>
    <col min="10715" max="10717" width="12.7109375" style="658" customWidth="1"/>
    <col min="10718" max="10718" width="33.7109375" style="658" customWidth="1"/>
    <col min="10719" max="10722" width="11.28515625" style="658" customWidth="1"/>
    <col min="10723" max="10723" width="31.7109375" style="658" customWidth="1"/>
    <col min="10724" max="10725" width="20.7109375" style="658" customWidth="1"/>
    <col min="10726" max="10729" width="11" style="658" customWidth="1"/>
    <col min="10730" max="10734" width="14.42578125" style="658" customWidth="1"/>
    <col min="10735" max="10735" width="37.28515625" style="658" customWidth="1"/>
    <col min="10736" max="10737" width="11" style="658" customWidth="1"/>
    <col min="10738" max="10747" width="9.85546875" style="658" customWidth="1"/>
    <col min="10748" max="10751" width="11" style="658" customWidth="1"/>
    <col min="10752" max="10752" width="14.42578125" style="658" customWidth="1"/>
    <col min="10753" max="10753" width="4.140625" style="658" customWidth="1"/>
    <col min="10754" max="10754" width="13.28515625" style="658" customWidth="1"/>
    <col min="10755" max="10755" width="28.140625" style="658" customWidth="1"/>
    <col min="10756" max="10756" width="11" style="658" customWidth="1"/>
    <col min="10757" max="10757" width="14.42578125" style="658" customWidth="1"/>
    <col min="10758" max="10758" width="4.140625" style="658" customWidth="1"/>
    <col min="10759" max="10760" width="11" style="658" customWidth="1"/>
    <col min="10761" max="10761" width="14.42578125" style="658" customWidth="1"/>
    <col min="10762" max="10762" width="4.140625" style="658" customWidth="1"/>
    <col min="10763" max="10763" width="14.42578125" style="658" customWidth="1"/>
    <col min="10764" max="10969" width="11" style="658"/>
    <col min="10970" max="10970" width="33.7109375" style="658" customWidth="1"/>
    <col min="10971" max="10973" width="12.7109375" style="658" customWidth="1"/>
    <col min="10974" max="10974" width="33.7109375" style="658" customWidth="1"/>
    <col min="10975" max="10978" width="11.28515625" style="658" customWidth="1"/>
    <col min="10979" max="10979" width="31.7109375" style="658" customWidth="1"/>
    <col min="10980" max="10981" width="20.7109375" style="658" customWidth="1"/>
    <col min="10982" max="10985" width="11" style="658" customWidth="1"/>
    <col min="10986" max="10990" width="14.42578125" style="658" customWidth="1"/>
    <col min="10991" max="10991" width="37.28515625" style="658" customWidth="1"/>
    <col min="10992" max="10993" width="11" style="658" customWidth="1"/>
    <col min="10994" max="11003" width="9.85546875" style="658" customWidth="1"/>
    <col min="11004" max="11007" width="11" style="658" customWidth="1"/>
    <col min="11008" max="11008" width="14.42578125" style="658" customWidth="1"/>
    <col min="11009" max="11009" width="4.140625" style="658" customWidth="1"/>
    <col min="11010" max="11010" width="13.28515625" style="658" customWidth="1"/>
    <col min="11011" max="11011" width="28.140625" style="658" customWidth="1"/>
    <col min="11012" max="11012" width="11" style="658" customWidth="1"/>
    <col min="11013" max="11013" width="14.42578125" style="658" customWidth="1"/>
    <col min="11014" max="11014" width="4.140625" style="658" customWidth="1"/>
    <col min="11015" max="11016" width="11" style="658" customWidth="1"/>
    <col min="11017" max="11017" width="14.42578125" style="658" customWidth="1"/>
    <col min="11018" max="11018" width="4.140625" style="658" customWidth="1"/>
    <col min="11019" max="11019" width="14.42578125" style="658" customWidth="1"/>
    <col min="11020" max="11225" width="11" style="658"/>
    <col min="11226" max="11226" width="33.7109375" style="658" customWidth="1"/>
    <col min="11227" max="11229" width="12.7109375" style="658" customWidth="1"/>
    <col min="11230" max="11230" width="33.7109375" style="658" customWidth="1"/>
    <col min="11231" max="11234" width="11.28515625" style="658" customWidth="1"/>
    <col min="11235" max="11235" width="31.7109375" style="658" customWidth="1"/>
    <col min="11236" max="11237" width="20.7109375" style="658" customWidth="1"/>
    <col min="11238" max="11241" width="11" style="658" customWidth="1"/>
    <col min="11242" max="11246" width="14.42578125" style="658" customWidth="1"/>
    <col min="11247" max="11247" width="37.28515625" style="658" customWidth="1"/>
    <col min="11248" max="11249" width="11" style="658" customWidth="1"/>
    <col min="11250" max="11259" width="9.85546875" style="658" customWidth="1"/>
    <col min="11260" max="11263" width="11" style="658" customWidth="1"/>
    <col min="11264" max="11264" width="14.42578125" style="658" customWidth="1"/>
    <col min="11265" max="11265" width="4.140625" style="658" customWidth="1"/>
    <col min="11266" max="11266" width="13.28515625" style="658" customWidth="1"/>
    <col min="11267" max="11267" width="28.140625" style="658" customWidth="1"/>
    <col min="11268" max="11268" width="11" style="658" customWidth="1"/>
    <col min="11269" max="11269" width="14.42578125" style="658" customWidth="1"/>
    <col min="11270" max="11270" width="4.140625" style="658" customWidth="1"/>
    <col min="11271" max="11272" width="11" style="658" customWidth="1"/>
    <col min="11273" max="11273" width="14.42578125" style="658" customWidth="1"/>
    <col min="11274" max="11274" width="4.140625" style="658" customWidth="1"/>
    <col min="11275" max="11275" width="14.42578125" style="658" customWidth="1"/>
    <col min="11276" max="11481" width="11" style="658"/>
    <col min="11482" max="11482" width="33.7109375" style="658" customWidth="1"/>
    <col min="11483" max="11485" width="12.7109375" style="658" customWidth="1"/>
    <col min="11486" max="11486" width="33.7109375" style="658" customWidth="1"/>
    <col min="11487" max="11490" width="11.28515625" style="658" customWidth="1"/>
    <col min="11491" max="11491" width="31.7109375" style="658" customWidth="1"/>
    <col min="11492" max="11493" width="20.7109375" style="658" customWidth="1"/>
    <col min="11494" max="11497" width="11" style="658" customWidth="1"/>
    <col min="11498" max="11502" width="14.42578125" style="658" customWidth="1"/>
    <col min="11503" max="11503" width="37.28515625" style="658" customWidth="1"/>
    <col min="11504" max="11505" width="11" style="658" customWidth="1"/>
    <col min="11506" max="11515" width="9.85546875" style="658" customWidth="1"/>
    <col min="11516" max="11519" width="11" style="658" customWidth="1"/>
    <col min="11520" max="11520" width="14.42578125" style="658" customWidth="1"/>
    <col min="11521" max="11521" width="4.140625" style="658" customWidth="1"/>
    <col min="11522" max="11522" width="13.28515625" style="658" customWidth="1"/>
    <col min="11523" max="11523" width="28.140625" style="658" customWidth="1"/>
    <col min="11524" max="11524" width="11" style="658" customWidth="1"/>
    <col min="11525" max="11525" width="14.42578125" style="658" customWidth="1"/>
    <col min="11526" max="11526" width="4.140625" style="658" customWidth="1"/>
    <col min="11527" max="11528" width="11" style="658" customWidth="1"/>
    <col min="11529" max="11529" width="14.42578125" style="658" customWidth="1"/>
    <col min="11530" max="11530" width="4.140625" style="658" customWidth="1"/>
    <col min="11531" max="11531" width="14.42578125" style="658" customWidth="1"/>
    <col min="11532" max="11737" width="11" style="658"/>
    <col min="11738" max="11738" width="33.7109375" style="658" customWidth="1"/>
    <col min="11739" max="11741" width="12.7109375" style="658" customWidth="1"/>
    <col min="11742" max="11742" width="33.7109375" style="658" customWidth="1"/>
    <col min="11743" max="11746" width="11.28515625" style="658" customWidth="1"/>
    <col min="11747" max="11747" width="31.7109375" style="658" customWidth="1"/>
    <col min="11748" max="11749" width="20.7109375" style="658" customWidth="1"/>
    <col min="11750" max="11753" width="11" style="658" customWidth="1"/>
    <col min="11754" max="11758" width="14.42578125" style="658" customWidth="1"/>
    <col min="11759" max="11759" width="37.28515625" style="658" customWidth="1"/>
    <col min="11760" max="11761" width="11" style="658" customWidth="1"/>
    <col min="11762" max="11771" width="9.85546875" style="658" customWidth="1"/>
    <col min="11772" max="11775" width="11" style="658" customWidth="1"/>
    <col min="11776" max="11776" width="14.42578125" style="658" customWidth="1"/>
    <col min="11777" max="11777" width="4.140625" style="658" customWidth="1"/>
    <col min="11778" max="11778" width="13.28515625" style="658" customWidth="1"/>
    <col min="11779" max="11779" width="28.140625" style="658" customWidth="1"/>
    <col min="11780" max="11780" width="11" style="658" customWidth="1"/>
    <col min="11781" max="11781" width="14.42578125" style="658" customWidth="1"/>
    <col min="11782" max="11782" width="4.140625" style="658" customWidth="1"/>
    <col min="11783" max="11784" width="11" style="658" customWidth="1"/>
    <col min="11785" max="11785" width="14.42578125" style="658" customWidth="1"/>
    <col min="11786" max="11786" width="4.140625" style="658" customWidth="1"/>
    <col min="11787" max="11787" width="14.42578125" style="658" customWidth="1"/>
    <col min="11788" max="11993" width="11" style="658"/>
    <col min="11994" max="11994" width="33.7109375" style="658" customWidth="1"/>
    <col min="11995" max="11997" width="12.7109375" style="658" customWidth="1"/>
    <col min="11998" max="11998" width="33.7109375" style="658" customWidth="1"/>
    <col min="11999" max="12002" width="11.28515625" style="658" customWidth="1"/>
    <col min="12003" max="12003" width="31.7109375" style="658" customWidth="1"/>
    <col min="12004" max="12005" width="20.7109375" style="658" customWidth="1"/>
    <col min="12006" max="12009" width="11" style="658" customWidth="1"/>
    <col min="12010" max="12014" width="14.42578125" style="658" customWidth="1"/>
    <col min="12015" max="12015" width="37.28515625" style="658" customWidth="1"/>
    <col min="12016" max="12017" width="11" style="658" customWidth="1"/>
    <col min="12018" max="12027" width="9.85546875" style="658" customWidth="1"/>
    <col min="12028" max="12031" width="11" style="658" customWidth="1"/>
    <col min="12032" max="12032" width="14.42578125" style="658" customWidth="1"/>
    <col min="12033" max="12033" width="4.140625" style="658" customWidth="1"/>
    <col min="12034" max="12034" width="13.28515625" style="658" customWidth="1"/>
    <col min="12035" max="12035" width="28.140625" style="658" customWidth="1"/>
    <col min="12036" max="12036" width="11" style="658" customWidth="1"/>
    <col min="12037" max="12037" width="14.42578125" style="658" customWidth="1"/>
    <col min="12038" max="12038" width="4.140625" style="658" customWidth="1"/>
    <col min="12039" max="12040" width="11" style="658" customWidth="1"/>
    <col min="12041" max="12041" width="14.42578125" style="658" customWidth="1"/>
    <col min="12042" max="12042" width="4.140625" style="658" customWidth="1"/>
    <col min="12043" max="12043" width="14.42578125" style="658" customWidth="1"/>
    <col min="12044" max="12249" width="11" style="658"/>
    <col min="12250" max="12250" width="33.7109375" style="658" customWidth="1"/>
    <col min="12251" max="12253" width="12.7109375" style="658" customWidth="1"/>
    <col min="12254" max="12254" width="33.7109375" style="658" customWidth="1"/>
    <col min="12255" max="12258" width="11.28515625" style="658" customWidth="1"/>
    <col min="12259" max="12259" width="31.7109375" style="658" customWidth="1"/>
    <col min="12260" max="12261" width="20.7109375" style="658" customWidth="1"/>
    <col min="12262" max="12265" width="11" style="658" customWidth="1"/>
    <col min="12266" max="12270" width="14.42578125" style="658" customWidth="1"/>
    <col min="12271" max="12271" width="37.28515625" style="658" customWidth="1"/>
    <col min="12272" max="12273" width="11" style="658" customWidth="1"/>
    <col min="12274" max="12283" width="9.85546875" style="658" customWidth="1"/>
    <col min="12284" max="12287" width="11" style="658" customWidth="1"/>
    <col min="12288" max="12288" width="14.42578125" style="658" customWidth="1"/>
    <col min="12289" max="12289" width="4.140625" style="658" customWidth="1"/>
    <col min="12290" max="12290" width="13.28515625" style="658" customWidth="1"/>
    <col min="12291" max="12291" width="28.140625" style="658" customWidth="1"/>
    <col min="12292" max="12292" width="11" style="658" customWidth="1"/>
    <col min="12293" max="12293" width="14.42578125" style="658" customWidth="1"/>
    <col min="12294" max="12294" width="4.140625" style="658" customWidth="1"/>
    <col min="12295" max="12296" width="11" style="658" customWidth="1"/>
    <col min="12297" max="12297" width="14.42578125" style="658" customWidth="1"/>
    <col min="12298" max="12298" width="4.140625" style="658" customWidth="1"/>
    <col min="12299" max="12299" width="14.42578125" style="658" customWidth="1"/>
    <col min="12300" max="12505" width="11" style="658"/>
    <col min="12506" max="12506" width="33.7109375" style="658" customWidth="1"/>
    <col min="12507" max="12509" width="12.7109375" style="658" customWidth="1"/>
    <col min="12510" max="12510" width="33.7109375" style="658" customWidth="1"/>
    <col min="12511" max="12514" width="11.28515625" style="658" customWidth="1"/>
    <col min="12515" max="12515" width="31.7109375" style="658" customWidth="1"/>
    <col min="12516" max="12517" width="20.7109375" style="658" customWidth="1"/>
    <col min="12518" max="12521" width="11" style="658" customWidth="1"/>
    <col min="12522" max="12526" width="14.42578125" style="658" customWidth="1"/>
    <col min="12527" max="12527" width="37.28515625" style="658" customWidth="1"/>
    <col min="12528" max="12529" width="11" style="658" customWidth="1"/>
    <col min="12530" max="12539" width="9.85546875" style="658" customWidth="1"/>
    <col min="12540" max="12543" width="11" style="658" customWidth="1"/>
    <col min="12544" max="12544" width="14.42578125" style="658" customWidth="1"/>
    <col min="12545" max="12545" width="4.140625" style="658" customWidth="1"/>
    <col min="12546" max="12546" width="13.28515625" style="658" customWidth="1"/>
    <col min="12547" max="12547" width="28.140625" style="658" customWidth="1"/>
    <col min="12548" max="12548" width="11" style="658" customWidth="1"/>
    <col min="12549" max="12549" width="14.42578125" style="658" customWidth="1"/>
    <col min="12550" max="12550" width="4.140625" style="658" customWidth="1"/>
    <col min="12551" max="12552" width="11" style="658" customWidth="1"/>
    <col min="12553" max="12553" width="14.42578125" style="658" customWidth="1"/>
    <col min="12554" max="12554" width="4.140625" style="658" customWidth="1"/>
    <col min="12555" max="12555" width="14.42578125" style="658" customWidth="1"/>
    <col min="12556" max="12761" width="11" style="658"/>
    <col min="12762" max="12762" width="33.7109375" style="658" customWidth="1"/>
    <col min="12763" max="12765" width="12.7109375" style="658" customWidth="1"/>
    <col min="12766" max="12766" width="33.7109375" style="658" customWidth="1"/>
    <col min="12767" max="12770" width="11.28515625" style="658" customWidth="1"/>
    <col min="12771" max="12771" width="31.7109375" style="658" customWidth="1"/>
    <col min="12772" max="12773" width="20.7109375" style="658" customWidth="1"/>
    <col min="12774" max="12777" width="11" style="658" customWidth="1"/>
    <col min="12778" max="12782" width="14.42578125" style="658" customWidth="1"/>
    <col min="12783" max="12783" width="37.28515625" style="658" customWidth="1"/>
    <col min="12784" max="12785" width="11" style="658" customWidth="1"/>
    <col min="12786" max="12795" width="9.85546875" style="658" customWidth="1"/>
    <col min="12796" max="12799" width="11" style="658" customWidth="1"/>
    <col min="12800" max="12800" width="14.42578125" style="658" customWidth="1"/>
    <col min="12801" max="12801" width="4.140625" style="658" customWidth="1"/>
    <col min="12802" max="12802" width="13.28515625" style="658" customWidth="1"/>
    <col min="12803" max="12803" width="28.140625" style="658" customWidth="1"/>
    <col min="12804" max="12804" width="11" style="658" customWidth="1"/>
    <col min="12805" max="12805" width="14.42578125" style="658" customWidth="1"/>
    <col min="12806" max="12806" width="4.140625" style="658" customWidth="1"/>
    <col min="12807" max="12808" width="11" style="658" customWidth="1"/>
    <col min="12809" max="12809" width="14.42578125" style="658" customWidth="1"/>
    <col min="12810" max="12810" width="4.140625" style="658" customWidth="1"/>
    <col min="12811" max="12811" width="14.42578125" style="658" customWidth="1"/>
    <col min="12812" max="13017" width="11" style="658"/>
    <col min="13018" max="13018" width="33.7109375" style="658" customWidth="1"/>
    <col min="13019" max="13021" width="12.7109375" style="658" customWidth="1"/>
    <col min="13022" max="13022" width="33.7109375" style="658" customWidth="1"/>
    <col min="13023" max="13026" width="11.28515625" style="658" customWidth="1"/>
    <col min="13027" max="13027" width="31.7109375" style="658" customWidth="1"/>
    <col min="13028" max="13029" width="20.7109375" style="658" customWidth="1"/>
    <col min="13030" max="13033" width="11" style="658" customWidth="1"/>
    <col min="13034" max="13038" width="14.42578125" style="658" customWidth="1"/>
    <col min="13039" max="13039" width="37.28515625" style="658" customWidth="1"/>
    <col min="13040" max="13041" width="11" style="658" customWidth="1"/>
    <col min="13042" max="13051" width="9.85546875" style="658" customWidth="1"/>
    <col min="13052" max="13055" width="11" style="658" customWidth="1"/>
    <col min="13056" max="13056" width="14.42578125" style="658" customWidth="1"/>
    <col min="13057" max="13057" width="4.140625" style="658" customWidth="1"/>
    <col min="13058" max="13058" width="13.28515625" style="658" customWidth="1"/>
    <col min="13059" max="13059" width="28.140625" style="658" customWidth="1"/>
    <col min="13060" max="13060" width="11" style="658" customWidth="1"/>
    <col min="13061" max="13061" width="14.42578125" style="658" customWidth="1"/>
    <col min="13062" max="13062" width="4.140625" style="658" customWidth="1"/>
    <col min="13063" max="13064" width="11" style="658" customWidth="1"/>
    <col min="13065" max="13065" width="14.42578125" style="658" customWidth="1"/>
    <col min="13066" max="13066" width="4.140625" style="658" customWidth="1"/>
    <col min="13067" max="13067" width="14.42578125" style="658" customWidth="1"/>
    <col min="13068" max="13273" width="11" style="658"/>
    <col min="13274" max="13274" width="33.7109375" style="658" customWidth="1"/>
    <col min="13275" max="13277" width="12.7109375" style="658" customWidth="1"/>
    <col min="13278" max="13278" width="33.7109375" style="658" customWidth="1"/>
    <col min="13279" max="13282" width="11.28515625" style="658" customWidth="1"/>
    <col min="13283" max="13283" width="31.7109375" style="658" customWidth="1"/>
    <col min="13284" max="13285" width="20.7109375" style="658" customWidth="1"/>
    <col min="13286" max="13289" width="11" style="658" customWidth="1"/>
    <col min="13290" max="13294" width="14.42578125" style="658" customWidth="1"/>
    <col min="13295" max="13295" width="37.28515625" style="658" customWidth="1"/>
    <col min="13296" max="13297" width="11" style="658" customWidth="1"/>
    <col min="13298" max="13307" width="9.85546875" style="658" customWidth="1"/>
    <col min="13308" max="13311" width="11" style="658" customWidth="1"/>
    <col min="13312" max="13312" width="14.42578125" style="658" customWidth="1"/>
    <col min="13313" max="13313" width="4.140625" style="658" customWidth="1"/>
    <col min="13314" max="13314" width="13.28515625" style="658" customWidth="1"/>
    <col min="13315" max="13315" width="28.140625" style="658" customWidth="1"/>
    <col min="13316" max="13316" width="11" style="658" customWidth="1"/>
    <col min="13317" max="13317" width="14.42578125" style="658" customWidth="1"/>
    <col min="13318" max="13318" width="4.140625" style="658" customWidth="1"/>
    <col min="13319" max="13320" width="11" style="658" customWidth="1"/>
    <col min="13321" max="13321" width="14.42578125" style="658" customWidth="1"/>
    <col min="13322" max="13322" width="4.140625" style="658" customWidth="1"/>
    <col min="13323" max="13323" width="14.42578125" style="658" customWidth="1"/>
    <col min="13324" max="13529" width="11" style="658"/>
    <col min="13530" max="13530" width="33.7109375" style="658" customWidth="1"/>
    <col min="13531" max="13533" width="12.7109375" style="658" customWidth="1"/>
    <col min="13534" max="13534" width="33.7109375" style="658" customWidth="1"/>
    <col min="13535" max="13538" width="11.28515625" style="658" customWidth="1"/>
    <col min="13539" max="13539" width="31.7109375" style="658" customWidth="1"/>
    <col min="13540" max="13541" width="20.7109375" style="658" customWidth="1"/>
    <col min="13542" max="13545" width="11" style="658" customWidth="1"/>
    <col min="13546" max="13550" width="14.42578125" style="658" customWidth="1"/>
    <col min="13551" max="13551" width="37.28515625" style="658" customWidth="1"/>
    <col min="13552" max="13553" width="11" style="658" customWidth="1"/>
    <col min="13554" max="13563" width="9.85546875" style="658" customWidth="1"/>
    <col min="13564" max="13567" width="11" style="658" customWidth="1"/>
    <col min="13568" max="13568" width="14.42578125" style="658" customWidth="1"/>
    <col min="13569" max="13569" width="4.140625" style="658" customWidth="1"/>
    <col min="13570" max="13570" width="13.28515625" style="658" customWidth="1"/>
    <col min="13571" max="13571" width="28.140625" style="658" customWidth="1"/>
    <col min="13572" max="13572" width="11" style="658" customWidth="1"/>
    <col min="13573" max="13573" width="14.42578125" style="658" customWidth="1"/>
    <col min="13574" max="13574" width="4.140625" style="658" customWidth="1"/>
    <col min="13575" max="13576" width="11" style="658" customWidth="1"/>
    <col min="13577" max="13577" width="14.42578125" style="658" customWidth="1"/>
    <col min="13578" max="13578" width="4.140625" style="658" customWidth="1"/>
    <col min="13579" max="13579" width="14.42578125" style="658" customWidth="1"/>
    <col min="13580" max="13785" width="11" style="658"/>
    <col min="13786" max="13786" width="33.7109375" style="658" customWidth="1"/>
    <col min="13787" max="13789" width="12.7109375" style="658" customWidth="1"/>
    <col min="13790" max="13790" width="33.7109375" style="658" customWidth="1"/>
    <col min="13791" max="13794" width="11.28515625" style="658" customWidth="1"/>
    <col min="13795" max="13795" width="31.7109375" style="658" customWidth="1"/>
    <col min="13796" max="13797" width="20.7109375" style="658" customWidth="1"/>
    <col min="13798" max="13801" width="11" style="658" customWidth="1"/>
    <col min="13802" max="13806" width="14.42578125" style="658" customWidth="1"/>
    <col min="13807" max="13807" width="37.28515625" style="658" customWidth="1"/>
    <col min="13808" max="13809" width="11" style="658" customWidth="1"/>
    <col min="13810" max="13819" width="9.85546875" style="658" customWidth="1"/>
    <col min="13820" max="13823" width="11" style="658" customWidth="1"/>
    <col min="13824" max="13824" width="14.42578125" style="658" customWidth="1"/>
    <col min="13825" max="13825" width="4.140625" style="658" customWidth="1"/>
    <col min="13826" max="13826" width="13.28515625" style="658" customWidth="1"/>
    <col min="13827" max="13827" width="28.140625" style="658" customWidth="1"/>
    <col min="13828" max="13828" width="11" style="658" customWidth="1"/>
    <col min="13829" max="13829" width="14.42578125" style="658" customWidth="1"/>
    <col min="13830" max="13830" width="4.140625" style="658" customWidth="1"/>
    <col min="13831" max="13832" width="11" style="658" customWidth="1"/>
    <col min="13833" max="13833" width="14.42578125" style="658" customWidth="1"/>
    <col min="13834" max="13834" width="4.140625" style="658" customWidth="1"/>
    <col min="13835" max="13835" width="14.42578125" style="658" customWidth="1"/>
    <col min="13836" max="14041" width="11" style="658"/>
    <col min="14042" max="14042" width="33.7109375" style="658" customWidth="1"/>
    <col min="14043" max="14045" width="12.7109375" style="658" customWidth="1"/>
    <col min="14046" max="14046" width="33.7109375" style="658" customWidth="1"/>
    <col min="14047" max="14050" width="11.28515625" style="658" customWidth="1"/>
    <col min="14051" max="14051" width="31.7109375" style="658" customWidth="1"/>
    <col min="14052" max="14053" width="20.7109375" style="658" customWidth="1"/>
    <col min="14054" max="14057" width="11" style="658" customWidth="1"/>
    <col min="14058" max="14062" width="14.42578125" style="658" customWidth="1"/>
    <col min="14063" max="14063" width="37.28515625" style="658" customWidth="1"/>
    <col min="14064" max="14065" width="11" style="658" customWidth="1"/>
    <col min="14066" max="14075" width="9.85546875" style="658" customWidth="1"/>
    <col min="14076" max="14079" width="11" style="658" customWidth="1"/>
    <col min="14080" max="14080" width="14.42578125" style="658" customWidth="1"/>
    <col min="14081" max="14081" width="4.140625" style="658" customWidth="1"/>
    <col min="14082" max="14082" width="13.28515625" style="658" customWidth="1"/>
    <col min="14083" max="14083" width="28.140625" style="658" customWidth="1"/>
    <col min="14084" max="14084" width="11" style="658" customWidth="1"/>
    <col min="14085" max="14085" width="14.42578125" style="658" customWidth="1"/>
    <col min="14086" max="14086" width="4.140625" style="658" customWidth="1"/>
    <col min="14087" max="14088" width="11" style="658" customWidth="1"/>
    <col min="14089" max="14089" width="14.42578125" style="658" customWidth="1"/>
    <col min="14090" max="14090" width="4.140625" style="658" customWidth="1"/>
    <col min="14091" max="14091" width="14.42578125" style="658" customWidth="1"/>
    <col min="14092" max="14297" width="11" style="658"/>
    <col min="14298" max="14298" width="33.7109375" style="658" customWidth="1"/>
    <col min="14299" max="14301" width="12.7109375" style="658" customWidth="1"/>
    <col min="14302" max="14302" width="33.7109375" style="658" customWidth="1"/>
    <col min="14303" max="14306" width="11.28515625" style="658" customWidth="1"/>
    <col min="14307" max="14307" width="31.7109375" style="658" customWidth="1"/>
    <col min="14308" max="14309" width="20.7109375" style="658" customWidth="1"/>
    <col min="14310" max="14313" width="11" style="658" customWidth="1"/>
    <col min="14314" max="14318" width="14.42578125" style="658" customWidth="1"/>
    <col min="14319" max="14319" width="37.28515625" style="658" customWidth="1"/>
    <col min="14320" max="14321" width="11" style="658" customWidth="1"/>
    <col min="14322" max="14331" width="9.85546875" style="658" customWidth="1"/>
    <col min="14332" max="14335" width="11" style="658" customWidth="1"/>
    <col min="14336" max="14336" width="14.42578125" style="658" customWidth="1"/>
    <col min="14337" max="14337" width="4.140625" style="658" customWidth="1"/>
    <col min="14338" max="14338" width="13.28515625" style="658" customWidth="1"/>
    <col min="14339" max="14339" width="28.140625" style="658" customWidth="1"/>
    <col min="14340" max="14340" width="11" style="658" customWidth="1"/>
    <col min="14341" max="14341" width="14.42578125" style="658" customWidth="1"/>
    <col min="14342" max="14342" width="4.140625" style="658" customWidth="1"/>
    <col min="14343" max="14344" width="11" style="658" customWidth="1"/>
    <col min="14345" max="14345" width="14.42578125" style="658" customWidth="1"/>
    <col min="14346" max="14346" width="4.140625" style="658" customWidth="1"/>
    <col min="14347" max="14347" width="14.42578125" style="658" customWidth="1"/>
    <col min="14348" max="14553" width="11" style="658"/>
    <col min="14554" max="14554" width="33.7109375" style="658" customWidth="1"/>
    <col min="14555" max="14557" width="12.7109375" style="658" customWidth="1"/>
    <col min="14558" max="14558" width="33.7109375" style="658" customWidth="1"/>
    <col min="14559" max="14562" width="11.28515625" style="658" customWidth="1"/>
    <col min="14563" max="14563" width="31.7109375" style="658" customWidth="1"/>
    <col min="14564" max="14565" width="20.7109375" style="658" customWidth="1"/>
    <col min="14566" max="14569" width="11" style="658" customWidth="1"/>
    <col min="14570" max="14574" width="14.42578125" style="658" customWidth="1"/>
    <col min="14575" max="14575" width="37.28515625" style="658" customWidth="1"/>
    <col min="14576" max="14577" width="11" style="658" customWidth="1"/>
    <col min="14578" max="14587" width="9.85546875" style="658" customWidth="1"/>
    <col min="14588" max="14591" width="11" style="658" customWidth="1"/>
    <col min="14592" max="14592" width="14.42578125" style="658" customWidth="1"/>
    <col min="14593" max="14593" width="4.140625" style="658" customWidth="1"/>
    <col min="14594" max="14594" width="13.28515625" style="658" customWidth="1"/>
    <col min="14595" max="14595" width="28.140625" style="658" customWidth="1"/>
    <col min="14596" max="14596" width="11" style="658" customWidth="1"/>
    <col min="14597" max="14597" width="14.42578125" style="658" customWidth="1"/>
    <col min="14598" max="14598" width="4.140625" style="658" customWidth="1"/>
    <col min="14599" max="14600" width="11" style="658" customWidth="1"/>
    <col min="14601" max="14601" width="14.42578125" style="658" customWidth="1"/>
    <col min="14602" max="14602" width="4.140625" style="658" customWidth="1"/>
    <col min="14603" max="14603" width="14.42578125" style="658" customWidth="1"/>
    <col min="14604" max="14809" width="11" style="658"/>
    <col min="14810" max="14810" width="33.7109375" style="658" customWidth="1"/>
    <col min="14811" max="14813" width="12.7109375" style="658" customWidth="1"/>
    <col min="14814" max="14814" width="33.7109375" style="658" customWidth="1"/>
    <col min="14815" max="14818" width="11.28515625" style="658" customWidth="1"/>
    <col min="14819" max="14819" width="31.7109375" style="658" customWidth="1"/>
    <col min="14820" max="14821" width="20.7109375" style="658" customWidth="1"/>
    <col min="14822" max="14825" width="11" style="658" customWidth="1"/>
    <col min="14826" max="14830" width="14.42578125" style="658" customWidth="1"/>
    <col min="14831" max="14831" width="37.28515625" style="658" customWidth="1"/>
    <col min="14832" max="14833" width="11" style="658" customWidth="1"/>
    <col min="14834" max="14843" width="9.85546875" style="658" customWidth="1"/>
    <col min="14844" max="14847" width="11" style="658" customWidth="1"/>
    <col min="14848" max="14848" width="14.42578125" style="658" customWidth="1"/>
    <col min="14849" max="14849" width="4.140625" style="658" customWidth="1"/>
    <col min="14850" max="14850" width="13.28515625" style="658" customWidth="1"/>
    <col min="14851" max="14851" width="28.140625" style="658" customWidth="1"/>
    <col min="14852" max="14852" width="11" style="658" customWidth="1"/>
    <col min="14853" max="14853" width="14.42578125" style="658" customWidth="1"/>
    <col min="14854" max="14854" width="4.140625" style="658" customWidth="1"/>
    <col min="14855" max="14856" width="11" style="658" customWidth="1"/>
    <col min="14857" max="14857" width="14.42578125" style="658" customWidth="1"/>
    <col min="14858" max="14858" width="4.140625" style="658" customWidth="1"/>
    <col min="14859" max="14859" width="14.42578125" style="658" customWidth="1"/>
    <col min="14860" max="15065" width="11" style="658"/>
    <col min="15066" max="15066" width="33.7109375" style="658" customWidth="1"/>
    <col min="15067" max="15069" width="12.7109375" style="658" customWidth="1"/>
    <col min="15070" max="15070" width="33.7109375" style="658" customWidth="1"/>
    <col min="15071" max="15074" width="11.28515625" style="658" customWidth="1"/>
    <col min="15075" max="15075" width="31.7109375" style="658" customWidth="1"/>
    <col min="15076" max="15077" width="20.7109375" style="658" customWidth="1"/>
    <col min="15078" max="15081" width="11" style="658" customWidth="1"/>
    <col min="15082" max="15086" width="14.42578125" style="658" customWidth="1"/>
    <col min="15087" max="15087" width="37.28515625" style="658" customWidth="1"/>
    <col min="15088" max="15089" width="11" style="658" customWidth="1"/>
    <col min="15090" max="15099" width="9.85546875" style="658" customWidth="1"/>
    <col min="15100" max="15103" width="11" style="658" customWidth="1"/>
    <col min="15104" max="15104" width="14.42578125" style="658" customWidth="1"/>
    <col min="15105" max="15105" width="4.140625" style="658" customWidth="1"/>
    <col min="15106" max="15106" width="13.28515625" style="658" customWidth="1"/>
    <col min="15107" max="15107" width="28.140625" style="658" customWidth="1"/>
    <col min="15108" max="15108" width="11" style="658" customWidth="1"/>
    <col min="15109" max="15109" width="14.42578125" style="658" customWidth="1"/>
    <col min="15110" max="15110" width="4.140625" style="658" customWidth="1"/>
    <col min="15111" max="15112" width="11" style="658" customWidth="1"/>
    <col min="15113" max="15113" width="14.42578125" style="658" customWidth="1"/>
    <col min="15114" max="15114" width="4.140625" style="658" customWidth="1"/>
    <col min="15115" max="15115" width="14.42578125" style="658" customWidth="1"/>
    <col min="15116" max="15321" width="11" style="658"/>
    <col min="15322" max="15322" width="33.7109375" style="658" customWidth="1"/>
    <col min="15323" max="15325" width="12.7109375" style="658" customWidth="1"/>
    <col min="15326" max="15326" width="33.7109375" style="658" customWidth="1"/>
    <col min="15327" max="15330" width="11.28515625" style="658" customWidth="1"/>
    <col min="15331" max="15331" width="31.7109375" style="658" customWidth="1"/>
    <col min="15332" max="15333" width="20.7109375" style="658" customWidth="1"/>
    <col min="15334" max="15337" width="11" style="658" customWidth="1"/>
    <col min="15338" max="15342" width="14.42578125" style="658" customWidth="1"/>
    <col min="15343" max="15343" width="37.28515625" style="658" customWidth="1"/>
    <col min="15344" max="15345" width="11" style="658" customWidth="1"/>
    <col min="15346" max="15355" width="9.85546875" style="658" customWidth="1"/>
    <col min="15356" max="15359" width="11" style="658" customWidth="1"/>
    <col min="15360" max="15360" width="14.42578125" style="658" customWidth="1"/>
    <col min="15361" max="15361" width="4.140625" style="658" customWidth="1"/>
    <col min="15362" max="15362" width="13.28515625" style="658" customWidth="1"/>
    <col min="15363" max="15363" width="28.140625" style="658" customWidth="1"/>
    <col min="15364" max="15364" width="11" style="658" customWidth="1"/>
    <col min="15365" max="15365" width="14.42578125" style="658" customWidth="1"/>
    <col min="15366" max="15366" width="4.140625" style="658" customWidth="1"/>
    <col min="15367" max="15368" width="11" style="658" customWidth="1"/>
    <col min="15369" max="15369" width="14.42578125" style="658" customWidth="1"/>
    <col min="15370" max="15370" width="4.140625" style="658" customWidth="1"/>
    <col min="15371" max="15371" width="14.42578125" style="658" customWidth="1"/>
    <col min="15372" max="15577" width="11" style="658"/>
    <col min="15578" max="15578" width="33.7109375" style="658" customWidth="1"/>
    <col min="15579" max="15581" width="12.7109375" style="658" customWidth="1"/>
    <col min="15582" max="15582" width="33.7109375" style="658" customWidth="1"/>
    <col min="15583" max="15586" width="11.28515625" style="658" customWidth="1"/>
    <col min="15587" max="15587" width="31.7109375" style="658" customWidth="1"/>
    <col min="15588" max="15589" width="20.7109375" style="658" customWidth="1"/>
    <col min="15590" max="15593" width="11" style="658" customWidth="1"/>
    <col min="15594" max="15598" width="14.42578125" style="658" customWidth="1"/>
    <col min="15599" max="15599" width="37.28515625" style="658" customWidth="1"/>
    <col min="15600" max="15601" width="11" style="658" customWidth="1"/>
    <col min="15602" max="15611" width="9.85546875" style="658" customWidth="1"/>
    <col min="15612" max="15615" width="11" style="658" customWidth="1"/>
    <col min="15616" max="15616" width="14.42578125" style="658" customWidth="1"/>
    <col min="15617" max="15617" width="4.140625" style="658" customWidth="1"/>
    <col min="15618" max="15618" width="13.28515625" style="658" customWidth="1"/>
    <col min="15619" max="15619" width="28.140625" style="658" customWidth="1"/>
    <col min="15620" max="15620" width="11" style="658" customWidth="1"/>
    <col min="15621" max="15621" width="14.42578125" style="658" customWidth="1"/>
    <col min="15622" max="15622" width="4.140625" style="658" customWidth="1"/>
    <col min="15623" max="15624" width="11" style="658" customWidth="1"/>
    <col min="15625" max="15625" width="14.42578125" style="658" customWidth="1"/>
    <col min="15626" max="15626" width="4.140625" style="658" customWidth="1"/>
    <col min="15627" max="15627" width="14.42578125" style="658" customWidth="1"/>
    <col min="15628" max="15833" width="11" style="658"/>
    <col min="15834" max="15834" width="33.7109375" style="658" customWidth="1"/>
    <col min="15835" max="15837" width="12.7109375" style="658" customWidth="1"/>
    <col min="15838" max="15838" width="33.7109375" style="658" customWidth="1"/>
    <col min="15839" max="15842" width="11.28515625" style="658" customWidth="1"/>
    <col min="15843" max="15843" width="31.7109375" style="658" customWidth="1"/>
    <col min="15844" max="15845" width="20.7109375" style="658" customWidth="1"/>
    <col min="15846" max="15849" width="11" style="658" customWidth="1"/>
    <col min="15850" max="15854" width="14.42578125" style="658" customWidth="1"/>
    <col min="15855" max="15855" width="37.28515625" style="658" customWidth="1"/>
    <col min="15856" max="15857" width="11" style="658" customWidth="1"/>
    <col min="15858" max="15867" width="9.85546875" style="658" customWidth="1"/>
    <col min="15868" max="15871" width="11" style="658" customWidth="1"/>
    <col min="15872" max="15872" width="14.42578125" style="658" customWidth="1"/>
    <col min="15873" max="15873" width="4.140625" style="658" customWidth="1"/>
    <col min="15874" max="15874" width="13.28515625" style="658" customWidth="1"/>
    <col min="15875" max="15875" width="28.140625" style="658" customWidth="1"/>
    <col min="15876" max="15876" width="11" style="658" customWidth="1"/>
    <col min="15877" max="15877" width="14.42578125" style="658" customWidth="1"/>
    <col min="15878" max="15878" width="4.140625" style="658" customWidth="1"/>
    <col min="15879" max="15880" width="11" style="658" customWidth="1"/>
    <col min="15881" max="15881" width="14.42578125" style="658" customWidth="1"/>
    <col min="15882" max="15882" width="4.140625" style="658" customWidth="1"/>
    <col min="15883" max="15883" width="14.42578125" style="658" customWidth="1"/>
    <col min="15884" max="16089" width="11" style="658"/>
    <col min="16090" max="16090" width="33.7109375" style="658" customWidth="1"/>
    <col min="16091" max="16093" width="12.7109375" style="658" customWidth="1"/>
    <col min="16094" max="16094" width="33.7109375" style="658" customWidth="1"/>
    <col min="16095" max="16098" width="11.28515625" style="658" customWidth="1"/>
    <col min="16099" max="16099" width="31.7109375" style="658" customWidth="1"/>
    <col min="16100" max="16101" width="20.7109375" style="658" customWidth="1"/>
    <col min="16102" max="16105" width="11" style="658" customWidth="1"/>
    <col min="16106" max="16110" width="14.42578125" style="658" customWidth="1"/>
    <col min="16111" max="16111" width="37.28515625" style="658" customWidth="1"/>
    <col min="16112" max="16113" width="11" style="658" customWidth="1"/>
    <col min="16114" max="16123" width="9.85546875" style="658" customWidth="1"/>
    <col min="16124" max="16127" width="11" style="658" customWidth="1"/>
    <col min="16128" max="16128" width="14.42578125" style="658" customWidth="1"/>
    <col min="16129" max="16129" width="4.140625" style="658" customWidth="1"/>
    <col min="16130" max="16130" width="13.28515625" style="658" customWidth="1"/>
    <col min="16131" max="16131" width="28.140625" style="658" customWidth="1"/>
    <col min="16132" max="16132" width="11" style="658" customWidth="1"/>
    <col min="16133" max="16133" width="14.42578125" style="658" customWidth="1"/>
    <col min="16134" max="16134" width="4.140625" style="658" customWidth="1"/>
    <col min="16135" max="16136" width="11" style="658" customWidth="1"/>
    <col min="16137" max="16137" width="14.42578125" style="658" customWidth="1"/>
    <col min="16138" max="16138" width="4.140625" style="658" customWidth="1"/>
    <col min="16139" max="16139" width="14.42578125" style="658" customWidth="1"/>
    <col min="16140" max="16384" width="11" style="658"/>
  </cols>
  <sheetData>
    <row r="1" spans="1:6" ht="24.75" customHeight="1">
      <c r="A1" s="656" t="s">
        <v>457</v>
      </c>
      <c r="B1" s="656"/>
      <c r="E1" s="2563" t="s">
        <v>458</v>
      </c>
      <c r="F1" s="2563"/>
    </row>
    <row r="2" spans="1:6" ht="18.95" customHeight="1">
      <c r="F2" s="659"/>
    </row>
    <row r="3" spans="1:6" ht="20.25">
      <c r="A3" s="660" t="s">
        <v>2448</v>
      </c>
      <c r="B3" s="660"/>
      <c r="F3" s="661" t="s">
        <v>2447</v>
      </c>
    </row>
    <row r="4" spans="1:6" ht="18.95" customHeight="1">
      <c r="A4" s="663"/>
      <c r="B4" s="663"/>
      <c r="F4" s="662"/>
    </row>
    <row r="5" spans="1:6" ht="18.95" customHeight="1">
      <c r="A5" s="664"/>
      <c r="B5" s="664"/>
      <c r="D5" s="665"/>
      <c r="E5" s="665"/>
      <c r="F5" s="666"/>
    </row>
    <row r="6" spans="1:6" ht="16.5" customHeight="1">
      <c r="A6" s="1254"/>
      <c r="B6" s="1448" t="str">
        <f>LEFT(C6,4)+1&amp;"-"&amp;RIGHT(C6,4)+1</f>
        <v>2025-2024</v>
      </c>
      <c r="C6" s="1448" t="str">
        <f>LEFT(D6,4)+1&amp;"-"&amp;RIGHT(D6,4)+1</f>
        <v>2024-2023</v>
      </c>
      <c r="D6" s="1449" t="str">
        <f>LEFT(E6,4)+1&amp;"-"&amp;RIGHT(E6,4)+1</f>
        <v>2023-2022</v>
      </c>
      <c r="E6" s="1449" t="s">
        <v>2310</v>
      </c>
      <c r="F6" s="1255"/>
    </row>
    <row r="7" spans="1:6" ht="16.5" customHeight="1">
      <c r="A7" s="1254"/>
      <c r="B7" s="1448"/>
      <c r="C7" s="1448"/>
      <c r="D7" s="1449"/>
      <c r="E7" s="1449"/>
      <c r="F7" s="1255"/>
    </row>
    <row r="8" spans="1:6" ht="19.5" customHeight="1">
      <c r="A8" s="1708" t="s">
        <v>222</v>
      </c>
      <c r="B8" s="1709"/>
      <c r="C8" s="1708"/>
      <c r="D8" s="1710"/>
      <c r="E8" s="1710"/>
      <c r="F8" s="1711" t="s">
        <v>223</v>
      </c>
    </row>
    <row r="9" spans="1:6" ht="4.5" customHeight="1">
      <c r="A9" s="1254"/>
      <c r="C9" s="1254"/>
      <c r="D9" s="1477"/>
      <c r="E9" s="1477"/>
      <c r="F9" s="1255"/>
    </row>
    <row r="10" spans="1:6" ht="25.5" customHeight="1">
      <c r="A10" s="1478" t="s">
        <v>348</v>
      </c>
      <c r="B10" s="1479">
        <f>B11+B12</f>
        <v>1564</v>
      </c>
      <c r="C10" s="1479">
        <f>C11+C12</f>
        <v>1519</v>
      </c>
      <c r="D10" s="1479">
        <f>D11+D12</f>
        <v>1444</v>
      </c>
      <c r="E10" s="1479">
        <v>1394</v>
      </c>
      <c r="F10" s="512" t="s">
        <v>225</v>
      </c>
    </row>
    <row r="11" spans="1:6" ht="15" customHeight="1">
      <c r="A11" s="1480" t="s">
        <v>460</v>
      </c>
      <c r="B11" s="1481">
        <v>1553</v>
      </c>
      <c r="C11" s="1481">
        <v>1505</v>
      </c>
      <c r="D11" s="1481">
        <v>1431</v>
      </c>
      <c r="E11" s="1481">
        <v>1381</v>
      </c>
      <c r="F11" s="1482" t="s">
        <v>461</v>
      </c>
    </row>
    <row r="12" spans="1:6" ht="15" customHeight="1">
      <c r="A12" s="1480" t="s">
        <v>462</v>
      </c>
      <c r="B12" s="1481">
        <v>11</v>
      </c>
      <c r="C12" s="1481">
        <v>14</v>
      </c>
      <c r="D12" s="1481">
        <v>13</v>
      </c>
      <c r="E12" s="1481">
        <v>13</v>
      </c>
      <c r="F12" s="1482" t="s">
        <v>463</v>
      </c>
    </row>
    <row r="13" spans="1:6" ht="15" customHeight="1">
      <c r="A13" s="1254"/>
      <c r="B13" s="1477"/>
      <c r="C13" s="1477"/>
      <c r="D13" s="1477"/>
      <c r="E13" s="1477"/>
      <c r="F13" s="1255"/>
    </row>
    <row r="14" spans="1:6" s="668" customFormat="1" ht="15" customHeight="1">
      <c r="A14" s="1476" t="s">
        <v>376</v>
      </c>
      <c r="B14" s="1483">
        <v>35053</v>
      </c>
      <c r="C14" s="1483">
        <v>31779</v>
      </c>
      <c r="D14" s="1483">
        <v>30915</v>
      </c>
      <c r="E14" s="1483">
        <v>29924</v>
      </c>
      <c r="F14" s="512" t="s">
        <v>377</v>
      </c>
    </row>
    <row r="15" spans="1:6" ht="15" customHeight="1">
      <c r="A15" s="1254"/>
      <c r="B15" s="1477"/>
      <c r="C15" s="1477"/>
      <c r="D15" s="1477"/>
      <c r="E15" s="1477"/>
      <c r="F15" s="1255"/>
    </row>
    <row r="16" spans="1:6" s="668" customFormat="1" ht="15" customHeight="1">
      <c r="A16" s="1478" t="s">
        <v>247</v>
      </c>
      <c r="B16" s="1483">
        <v>35651</v>
      </c>
      <c r="C16" s="1483">
        <v>33342</v>
      </c>
      <c r="D16" s="1483">
        <v>32216</v>
      </c>
      <c r="E16" s="1483">
        <v>32010</v>
      </c>
      <c r="F16" s="512" t="s">
        <v>235</v>
      </c>
    </row>
    <row r="17" spans="1:6" ht="15" customHeight="1">
      <c r="A17" s="1480"/>
      <c r="B17" s="1477"/>
      <c r="C17" s="1477"/>
      <c r="D17" s="1477"/>
      <c r="E17" s="1477"/>
      <c r="F17" s="1484"/>
    </row>
    <row r="18" spans="1:6" s="668" customFormat="1" ht="15" customHeight="1">
      <c r="A18" s="1478" t="s">
        <v>352</v>
      </c>
      <c r="B18" s="1483">
        <v>1184552</v>
      </c>
      <c r="C18" s="1483">
        <v>1096386</v>
      </c>
      <c r="D18" s="1483">
        <v>1050535</v>
      </c>
      <c r="E18" s="1483">
        <v>1035522</v>
      </c>
      <c r="F18" s="512" t="s">
        <v>237</v>
      </c>
    </row>
    <row r="19" spans="1:6" s="668" customFormat="1" ht="15" customHeight="1">
      <c r="A19" s="1478" t="s">
        <v>269</v>
      </c>
      <c r="B19" s="1483">
        <v>637845</v>
      </c>
      <c r="C19" s="1483">
        <v>586906</v>
      </c>
      <c r="D19" s="1483">
        <v>561192</v>
      </c>
      <c r="E19" s="1483">
        <v>547635</v>
      </c>
      <c r="F19" s="512" t="s">
        <v>378</v>
      </c>
    </row>
    <row r="20" spans="1:6" s="668" customFormat="1" ht="15" customHeight="1">
      <c r="A20" s="1478" t="s">
        <v>464</v>
      </c>
      <c r="B20" s="1483">
        <v>438885</v>
      </c>
      <c r="C20" s="1483">
        <v>399998</v>
      </c>
      <c r="D20" s="1483">
        <v>335871</v>
      </c>
      <c r="E20" s="1483">
        <v>269888</v>
      </c>
      <c r="F20" s="512" t="s">
        <v>465</v>
      </c>
    </row>
    <row r="21" spans="1:6" ht="15" customHeight="1">
      <c r="A21" s="1480" t="s">
        <v>269</v>
      </c>
      <c r="B21" s="1477">
        <v>237170</v>
      </c>
      <c r="C21" s="1477">
        <v>214117</v>
      </c>
      <c r="D21" s="1477">
        <v>181313</v>
      </c>
      <c r="E21" s="1477">
        <v>154358</v>
      </c>
      <c r="F21" s="1482" t="s">
        <v>358</v>
      </c>
    </row>
    <row r="22" spans="1:6" s="668" customFormat="1" ht="20.45" customHeight="1">
      <c r="A22" s="1478" t="s">
        <v>1826</v>
      </c>
      <c r="B22" s="1483">
        <v>335857</v>
      </c>
      <c r="C22" s="1483">
        <v>333157</v>
      </c>
      <c r="D22" s="1483">
        <v>386361</v>
      </c>
      <c r="E22" s="1483">
        <v>323580</v>
      </c>
      <c r="F22" s="512" t="s">
        <v>466</v>
      </c>
    </row>
    <row r="23" spans="1:6" ht="15" customHeight="1">
      <c r="A23" s="1480" t="s">
        <v>269</v>
      </c>
      <c r="B23" s="1477">
        <v>185606</v>
      </c>
      <c r="C23" s="1477">
        <v>183446</v>
      </c>
      <c r="D23" s="1477">
        <v>209641</v>
      </c>
      <c r="E23" s="1477">
        <v>173206</v>
      </c>
      <c r="F23" s="1482" t="s">
        <v>358</v>
      </c>
    </row>
    <row r="24" spans="1:6" s="668" customFormat="1" ht="15" customHeight="1">
      <c r="A24" s="1478" t="s">
        <v>383</v>
      </c>
      <c r="B24" s="1483">
        <v>72765</v>
      </c>
      <c r="C24" s="1483">
        <v>60355</v>
      </c>
      <c r="D24" s="1483">
        <v>56690</v>
      </c>
      <c r="E24" s="1483">
        <v>49671</v>
      </c>
      <c r="F24" s="503" t="s">
        <v>467</v>
      </c>
    </row>
    <row r="25" spans="1:6" ht="15" customHeight="1">
      <c r="A25" s="1480" t="s">
        <v>269</v>
      </c>
      <c r="B25" s="1477">
        <v>42075</v>
      </c>
      <c r="C25" s="1477">
        <v>35337</v>
      </c>
      <c r="D25" s="1477">
        <v>32274</v>
      </c>
      <c r="E25" s="1477">
        <v>26509</v>
      </c>
      <c r="F25" s="1482" t="s">
        <v>358</v>
      </c>
    </row>
    <row r="26" spans="1:6" s="668" customFormat="1" ht="15" customHeight="1">
      <c r="A26" s="1254"/>
      <c r="B26" s="1483"/>
      <c r="C26" s="1483"/>
      <c r="D26" s="1483"/>
      <c r="E26" s="1483"/>
      <c r="F26" s="1255"/>
    </row>
    <row r="27" spans="1:6" s="668" customFormat="1" ht="15" customHeight="1">
      <c r="A27" s="1478" t="s">
        <v>243</v>
      </c>
      <c r="B27" s="1483">
        <v>74358</v>
      </c>
      <c r="C27" s="1483">
        <v>61796</v>
      </c>
      <c r="D27" s="1483">
        <v>59729</v>
      </c>
      <c r="E27" s="1483">
        <v>57489</v>
      </c>
      <c r="F27" s="512" t="s">
        <v>244</v>
      </c>
    </row>
    <row r="28" spans="1:6" ht="15" customHeight="1">
      <c r="A28" s="1480" t="s">
        <v>269</v>
      </c>
      <c r="B28" s="1477">
        <v>30581</v>
      </c>
      <c r="C28" s="1477">
        <v>24288</v>
      </c>
      <c r="D28" s="1477">
        <v>22786</v>
      </c>
      <c r="E28" s="1477">
        <v>21459</v>
      </c>
      <c r="F28" s="1482" t="s">
        <v>358</v>
      </c>
    </row>
    <row r="29" spans="1:6" ht="15" customHeight="1">
      <c r="A29" s="1480"/>
      <c r="C29" s="658"/>
      <c r="D29" s="1477"/>
      <c r="E29" s="1477"/>
      <c r="F29" s="1484"/>
    </row>
    <row r="30" spans="1:6" ht="20.25" customHeight="1">
      <c r="A30" s="1708" t="s">
        <v>245</v>
      </c>
      <c r="B30" s="1709"/>
      <c r="C30" s="1708"/>
      <c r="D30" s="1710"/>
      <c r="E30" s="1710"/>
      <c r="F30" s="1711" t="s">
        <v>385</v>
      </c>
    </row>
    <row r="31" spans="1:6" ht="15" customHeight="1">
      <c r="A31" s="1478"/>
      <c r="C31" s="1477"/>
      <c r="D31" s="1477"/>
      <c r="E31" s="1477"/>
      <c r="F31" s="503"/>
    </row>
    <row r="32" spans="1:6" ht="15" customHeight="1">
      <c r="A32" s="1478" t="s">
        <v>348</v>
      </c>
      <c r="B32" s="1485">
        <f>B33+B34</f>
        <v>582</v>
      </c>
      <c r="C32" s="1485">
        <f>C33+C34</f>
        <v>545</v>
      </c>
      <c r="D32" s="1485">
        <f>D33+D34</f>
        <v>490</v>
      </c>
      <c r="E32" s="1485">
        <v>455</v>
      </c>
      <c r="F32" s="512" t="s">
        <v>225</v>
      </c>
    </row>
    <row r="33" spans="1:6" ht="15" customHeight="1">
      <c r="A33" s="1480" t="s">
        <v>460</v>
      </c>
      <c r="B33" s="1477">
        <v>572</v>
      </c>
      <c r="C33" s="1477">
        <v>534</v>
      </c>
      <c r="D33" s="1477">
        <v>480</v>
      </c>
      <c r="E33" s="1477">
        <v>445</v>
      </c>
      <c r="F33" s="1482" t="s">
        <v>461</v>
      </c>
    </row>
    <row r="34" spans="1:6" ht="15" customHeight="1">
      <c r="A34" s="1480" t="s">
        <v>462</v>
      </c>
      <c r="B34" s="1477">
        <v>10</v>
      </c>
      <c r="C34" s="1477">
        <v>11</v>
      </c>
      <c r="D34" s="1477">
        <v>10</v>
      </c>
      <c r="E34" s="1477">
        <v>10</v>
      </c>
      <c r="F34" s="1482" t="s">
        <v>463</v>
      </c>
    </row>
    <row r="35" spans="1:6" s="121" customFormat="1" ht="15" customHeight="1">
      <c r="A35" s="1254"/>
      <c r="B35" s="1477"/>
      <c r="C35" s="1477"/>
      <c r="D35" s="1477"/>
      <c r="E35" s="1477"/>
      <c r="F35" s="1255"/>
    </row>
    <row r="36" spans="1:6" s="668" customFormat="1" ht="15" customHeight="1">
      <c r="A36" s="1270" t="s">
        <v>376</v>
      </c>
      <c r="B36" s="1485">
        <v>9071</v>
      </c>
      <c r="C36" s="1485">
        <v>7470</v>
      </c>
      <c r="D36" s="1485">
        <v>7027</v>
      </c>
      <c r="E36" s="1485">
        <v>6392</v>
      </c>
      <c r="F36" s="512" t="s">
        <v>377</v>
      </c>
    </row>
    <row r="37" spans="1:6" s="121" customFormat="1" ht="15" customHeight="1">
      <c r="A37" s="1254"/>
      <c r="B37" s="1254"/>
      <c r="C37" s="1254"/>
      <c r="D37" s="1254"/>
      <c r="E37" s="1254"/>
      <c r="F37" s="1255"/>
    </row>
    <row r="38" spans="1:6" s="668" customFormat="1" ht="15" customHeight="1">
      <c r="A38" s="1270" t="s">
        <v>247</v>
      </c>
      <c r="B38" s="1483">
        <v>9962</v>
      </c>
      <c r="C38" s="1483">
        <v>8604</v>
      </c>
      <c r="D38" s="1483">
        <v>7971</v>
      </c>
      <c r="E38" s="1483">
        <v>7520</v>
      </c>
      <c r="F38" s="512" t="s">
        <v>235</v>
      </c>
    </row>
    <row r="39" spans="1:6" s="121" customFormat="1" ht="15" customHeight="1">
      <c r="A39" s="1254"/>
      <c r="B39" s="1254"/>
      <c r="C39" s="1254"/>
      <c r="D39" s="1254"/>
      <c r="E39" s="1254"/>
      <c r="F39" s="1255"/>
    </row>
    <row r="40" spans="1:6" s="668" customFormat="1" ht="15" customHeight="1">
      <c r="A40" s="1478" t="s">
        <v>388</v>
      </c>
      <c r="B40" s="1485">
        <v>322846</v>
      </c>
      <c r="C40" s="1485">
        <v>274624</v>
      </c>
      <c r="D40" s="1485">
        <v>252186</v>
      </c>
      <c r="E40" s="1485">
        <v>235529</v>
      </c>
      <c r="F40" s="512" t="s">
        <v>237</v>
      </c>
    </row>
    <row r="41" spans="1:6" s="668" customFormat="1" ht="15" customHeight="1">
      <c r="A41" s="1478" t="s">
        <v>269</v>
      </c>
      <c r="B41" s="1485">
        <v>174384</v>
      </c>
      <c r="C41" s="1485">
        <v>146803</v>
      </c>
      <c r="D41" s="1485">
        <v>133797</v>
      </c>
      <c r="E41" s="1485">
        <v>122357</v>
      </c>
      <c r="F41" s="503" t="s">
        <v>270</v>
      </c>
    </row>
    <row r="42" spans="1:6" s="668" customFormat="1" ht="15" customHeight="1">
      <c r="A42" s="1478" t="s">
        <v>464</v>
      </c>
      <c r="B42" s="1485">
        <v>130969</v>
      </c>
      <c r="C42" s="1485">
        <v>109509</v>
      </c>
      <c r="D42" s="1485">
        <v>87835</v>
      </c>
      <c r="E42" s="1485">
        <v>65005</v>
      </c>
      <c r="F42" s="512" t="s">
        <v>465</v>
      </c>
    </row>
    <row r="43" spans="1:6" ht="15" customHeight="1">
      <c r="A43" s="1480" t="s">
        <v>269</v>
      </c>
      <c r="B43" s="1481">
        <v>71966</v>
      </c>
      <c r="C43" s="1481">
        <v>58976</v>
      </c>
      <c r="D43" s="1481">
        <v>47567</v>
      </c>
      <c r="E43" s="1481">
        <v>38026</v>
      </c>
      <c r="F43" s="1482" t="s">
        <v>358</v>
      </c>
    </row>
    <row r="44" spans="1:6" s="668" customFormat="1" ht="20.45" customHeight="1">
      <c r="A44" s="1478" t="s">
        <v>1827</v>
      </c>
      <c r="B44" s="1485">
        <v>83105</v>
      </c>
      <c r="C44" s="1485">
        <v>74074</v>
      </c>
      <c r="D44" s="1485">
        <v>87975</v>
      </c>
      <c r="E44" s="1485">
        <v>65252</v>
      </c>
      <c r="F44" s="512" t="s">
        <v>466</v>
      </c>
    </row>
    <row r="45" spans="1:6" ht="15" customHeight="1">
      <c r="A45" s="1486" t="s">
        <v>269</v>
      </c>
      <c r="B45" s="1477">
        <v>45478</v>
      </c>
      <c r="C45" s="1477">
        <v>40777</v>
      </c>
      <c r="D45" s="1477">
        <v>46938</v>
      </c>
      <c r="E45" s="1477">
        <v>33679</v>
      </c>
      <c r="F45" s="1482" t="s">
        <v>358</v>
      </c>
    </row>
    <row r="46" spans="1:6" s="668" customFormat="1" ht="15" customHeight="1">
      <c r="A46" s="1478" t="s">
        <v>383</v>
      </c>
      <c r="B46" s="1485">
        <v>34212</v>
      </c>
      <c r="C46" s="1485">
        <v>26180</v>
      </c>
      <c r="D46" s="1485">
        <v>24923</v>
      </c>
      <c r="E46" s="1485">
        <v>21872</v>
      </c>
      <c r="F46" s="503" t="s">
        <v>467</v>
      </c>
    </row>
    <row r="47" spans="1:6" ht="15" customHeight="1">
      <c r="A47" s="1480" t="s">
        <v>269</v>
      </c>
      <c r="B47" s="1477">
        <v>20696</v>
      </c>
      <c r="C47" s="1477">
        <v>15845</v>
      </c>
      <c r="D47" s="1477">
        <v>14702</v>
      </c>
      <c r="E47" s="1477">
        <v>12206</v>
      </c>
      <c r="F47" s="1482" t="s">
        <v>358</v>
      </c>
    </row>
    <row r="48" spans="1:6" s="121" customFormat="1" ht="15" customHeight="1">
      <c r="A48" s="1254"/>
      <c r="B48" s="1485"/>
      <c r="C48" s="1485"/>
      <c r="D48" s="1485"/>
      <c r="E48" s="1485"/>
      <c r="F48" s="1255"/>
    </row>
    <row r="49" spans="1:6" s="668" customFormat="1" ht="15" customHeight="1">
      <c r="A49" s="1478" t="s">
        <v>468</v>
      </c>
      <c r="B49" s="1485">
        <v>24661</v>
      </c>
      <c r="C49" s="1485">
        <v>16980</v>
      </c>
      <c r="D49" s="1485">
        <v>15109</v>
      </c>
      <c r="E49" s="1485">
        <v>13831</v>
      </c>
      <c r="F49" s="1487" t="s">
        <v>244</v>
      </c>
    </row>
    <row r="50" spans="1:6" ht="15" customHeight="1">
      <c r="A50" s="1480" t="s">
        <v>269</v>
      </c>
      <c r="B50" s="1477">
        <v>9885</v>
      </c>
      <c r="C50" s="1477">
        <v>6272</v>
      </c>
      <c r="D50" s="1477">
        <v>5261</v>
      </c>
      <c r="E50" s="1477">
        <v>4638</v>
      </c>
      <c r="F50" s="1488" t="s">
        <v>358</v>
      </c>
    </row>
    <row r="51" spans="1:6" ht="12.75" customHeight="1"/>
    <row r="52" spans="1:6" ht="12.75" customHeight="1">
      <c r="D52" s="152"/>
      <c r="E52" s="152"/>
      <c r="F52" s="121"/>
    </row>
    <row r="53" spans="1:6" ht="12.75" customHeight="1">
      <c r="C53" s="152"/>
      <c r="D53" s="152"/>
      <c r="E53" s="152"/>
      <c r="F53" s="121"/>
    </row>
    <row r="54" spans="1:6" ht="12.75" customHeight="1">
      <c r="C54" s="152"/>
      <c r="D54" s="152"/>
      <c r="E54" s="152"/>
      <c r="F54" s="121"/>
    </row>
    <row r="55" spans="1:6" s="121" customFormat="1" ht="14.1" customHeight="1">
      <c r="C55" s="370"/>
      <c r="D55" s="370"/>
      <c r="E55" s="370"/>
      <c r="F55" s="659"/>
    </row>
    <row r="56" spans="1:6" ht="12.75" customHeight="1">
      <c r="A56" s="121"/>
      <c r="B56" s="121"/>
      <c r="F56" s="659"/>
    </row>
    <row r="57" spans="1:6" ht="12.75" customHeight="1"/>
    <row r="58" spans="1:6" ht="12.75" customHeight="1"/>
    <row r="59" spans="1:6" ht="12.75" customHeight="1"/>
    <row r="60" spans="1:6" ht="12.75" customHeight="1">
      <c r="F60" s="121"/>
    </row>
    <row r="61" spans="1:6" ht="12.75" customHeight="1">
      <c r="F61" s="659"/>
    </row>
    <row r="62" spans="1:6" ht="12.75" customHeight="1">
      <c r="A62" s="670" t="s">
        <v>469</v>
      </c>
      <c r="B62" s="670"/>
      <c r="F62" s="561"/>
    </row>
    <row r="63" spans="1:6" ht="12.75" customHeight="1">
      <c r="A63" s="22" t="s">
        <v>1578</v>
      </c>
      <c r="B63" s="22"/>
      <c r="C63" s="22"/>
      <c r="D63" s="22"/>
      <c r="E63" s="509"/>
      <c r="F63" s="490" t="s">
        <v>1577</v>
      </c>
    </row>
    <row r="64" spans="1:6" ht="12.75" customHeight="1">
      <c r="A64" s="2564"/>
      <c r="B64" s="2564"/>
      <c r="C64" s="2564"/>
      <c r="D64" s="2564"/>
      <c r="E64" s="2564"/>
      <c r="F64" s="2564"/>
    </row>
    <row r="65" spans="1:2" ht="12.75" customHeight="1">
      <c r="A65" s="121"/>
      <c r="B65" s="121"/>
    </row>
    <row r="66" spans="1:2" ht="12.75" customHeight="1"/>
    <row r="67" spans="1:2" ht="12.75" customHeight="1"/>
    <row r="68" spans="1:2" ht="12.75" customHeight="1"/>
    <row r="69" spans="1:2" ht="12.75" customHeight="1"/>
    <row r="70" spans="1:2" ht="12.75" customHeight="1"/>
    <row r="71" spans="1:2" ht="12.75" customHeight="1"/>
  </sheetData>
  <mergeCells count="2">
    <mergeCell ref="E1:F1"/>
    <mergeCell ref="A64:F64"/>
  </mergeCells>
  <pageMargins left="0.78740157480314965" right="0.78740157480314965" top="1.1811023622047245" bottom="0.98425196850393704" header="0.51181102362204722" footer="0.51181102362204722"/>
  <pageSetup paperSize="9" scale="7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A1:F57"/>
  <sheetViews>
    <sheetView view="pageLayout" zoomScale="80" zoomScalePageLayoutView="80" workbookViewId="0"/>
  </sheetViews>
  <sheetFormatPr baseColWidth="10" defaultRowHeight="15"/>
  <cols>
    <col min="1" max="1" width="37.42578125" customWidth="1"/>
    <col min="2" max="3" width="13.28515625" style="1242" customWidth="1"/>
    <col min="4" max="5" width="13.28515625" customWidth="1"/>
    <col min="6" max="6" width="33.7109375" customWidth="1"/>
  </cols>
  <sheetData>
    <row r="1" spans="1:6" ht="22.5">
      <c r="A1" s="1" t="s">
        <v>0</v>
      </c>
      <c r="B1" s="1"/>
      <c r="C1" s="1"/>
      <c r="D1" s="1"/>
      <c r="E1" s="1"/>
      <c r="F1" s="3" t="s">
        <v>1</v>
      </c>
    </row>
    <row r="2" spans="1:6">
      <c r="A2" s="2"/>
      <c r="B2" s="2"/>
      <c r="C2" s="2"/>
      <c r="D2" s="2"/>
      <c r="E2" s="2"/>
      <c r="F2" s="4"/>
    </row>
    <row r="3" spans="1:6" ht="20.25">
      <c r="A3" s="5" t="s">
        <v>2</v>
      </c>
      <c r="B3" s="5"/>
      <c r="C3" s="5"/>
      <c r="D3" s="6"/>
      <c r="E3" s="6"/>
      <c r="F3" s="7" t="s">
        <v>3</v>
      </c>
    </row>
    <row r="4" spans="1:6" ht="20.25">
      <c r="A4" s="8"/>
      <c r="B4" s="8"/>
      <c r="C4" s="8"/>
      <c r="D4" s="8"/>
      <c r="E4" s="8"/>
      <c r="F4" s="9"/>
    </row>
    <row r="5" spans="1:6">
      <c r="A5" s="2"/>
      <c r="B5" s="2"/>
      <c r="C5" s="2"/>
      <c r="D5" s="10"/>
      <c r="E5" s="10"/>
      <c r="F5" s="11"/>
    </row>
    <row r="6" spans="1:6">
      <c r="A6" s="2"/>
      <c r="B6" s="2209" t="str">
        <f>LEFT(C6,4)+1&amp;"-"&amp;RIGHT(C6,4)+1</f>
        <v>2025-2024</v>
      </c>
      <c r="C6" s="2209" t="str">
        <f>LEFT(D6,4)+1&amp;"-"&amp;RIGHT(D6,4)+1</f>
        <v>2024-2023</v>
      </c>
      <c r="D6" s="2209" t="str">
        <f>LEFT(E6,4)+1&amp;"-"&amp;RIGHT(E6,4)+1</f>
        <v>2023-2022</v>
      </c>
      <c r="E6" s="2209" t="s">
        <v>2310</v>
      </c>
      <c r="F6" s="11"/>
    </row>
    <row r="7" spans="1:6" ht="15.75">
      <c r="A7" s="12" t="s">
        <v>4</v>
      </c>
      <c r="B7" s="12"/>
      <c r="C7" s="12"/>
      <c r="F7" s="13" t="s">
        <v>5</v>
      </c>
    </row>
    <row r="8" spans="1:6">
      <c r="A8" s="2155" t="s">
        <v>2240</v>
      </c>
      <c r="B8" s="2156">
        <v>123636</v>
      </c>
      <c r="C8" s="2156">
        <v>125175</v>
      </c>
      <c r="D8" s="2156">
        <v>137297</v>
      </c>
      <c r="E8" s="2156">
        <v>170384</v>
      </c>
      <c r="F8" s="1589" t="s">
        <v>2237</v>
      </c>
    </row>
    <row r="9" spans="1:6">
      <c r="A9" s="2157" t="s">
        <v>504</v>
      </c>
      <c r="B9" s="2158">
        <v>60045</v>
      </c>
      <c r="C9" s="2158">
        <v>62696</v>
      </c>
      <c r="D9" s="2158">
        <v>68386</v>
      </c>
      <c r="E9" s="2158">
        <v>84594</v>
      </c>
      <c r="F9" s="1594" t="s">
        <v>1605</v>
      </c>
    </row>
    <row r="10" spans="1:6">
      <c r="A10" s="2155" t="s">
        <v>2239</v>
      </c>
      <c r="B10" s="2156">
        <v>207072</v>
      </c>
      <c r="C10" s="2156">
        <v>214669</v>
      </c>
      <c r="D10" s="2156">
        <v>222795</v>
      </c>
      <c r="E10" s="2156">
        <v>358837</v>
      </c>
      <c r="F10" s="1589" t="s">
        <v>2238</v>
      </c>
    </row>
    <row r="11" spans="1:6">
      <c r="A11" s="2157" t="s">
        <v>504</v>
      </c>
      <c r="B11" s="2158">
        <v>100180</v>
      </c>
      <c r="C11" s="2158">
        <v>105980</v>
      </c>
      <c r="D11" s="2158">
        <v>109559</v>
      </c>
      <c r="E11" s="2158">
        <v>176370</v>
      </c>
      <c r="F11" s="1594" t="s">
        <v>1605</v>
      </c>
    </row>
    <row r="12" spans="1:6">
      <c r="A12" s="2155" t="s">
        <v>8</v>
      </c>
      <c r="B12" s="2156">
        <v>612414</v>
      </c>
      <c r="C12" s="2156">
        <v>611752</v>
      </c>
      <c r="D12" s="2156">
        <v>571301</v>
      </c>
      <c r="E12" s="2156">
        <v>386270</v>
      </c>
      <c r="F12" s="1589" t="s">
        <v>9</v>
      </c>
    </row>
    <row r="13" spans="1:6">
      <c r="A13" s="2157" t="s">
        <v>504</v>
      </c>
      <c r="B13" s="2158">
        <v>298930</v>
      </c>
      <c r="C13" s="2158">
        <v>303248</v>
      </c>
      <c r="D13" s="2158">
        <v>282960</v>
      </c>
      <c r="E13" s="2158">
        <v>190493</v>
      </c>
      <c r="F13" s="1594" t="s">
        <v>1605</v>
      </c>
    </row>
    <row r="14" spans="1:6">
      <c r="A14" s="2155" t="s">
        <v>10</v>
      </c>
      <c r="B14" s="2156">
        <f t="shared" ref="B14:D15" si="0">B8+B10+B12</f>
        <v>943122</v>
      </c>
      <c r="C14" s="2156">
        <f t="shared" si="0"/>
        <v>951596</v>
      </c>
      <c r="D14" s="2156">
        <f t="shared" si="0"/>
        <v>931393</v>
      </c>
      <c r="E14" s="2156">
        <v>915491</v>
      </c>
      <c r="F14" s="1589" t="s">
        <v>11</v>
      </c>
    </row>
    <row r="15" spans="1:6">
      <c r="A15" s="2155" t="s">
        <v>1604</v>
      </c>
      <c r="B15" s="2156">
        <f t="shared" si="0"/>
        <v>459155</v>
      </c>
      <c r="C15" s="2156">
        <f t="shared" si="0"/>
        <v>471924</v>
      </c>
      <c r="D15" s="2156">
        <f t="shared" si="0"/>
        <v>460905</v>
      </c>
      <c r="E15" s="2156">
        <v>451457</v>
      </c>
      <c r="F15" s="1589" t="s">
        <v>1605</v>
      </c>
    </row>
    <row r="16" spans="1:6">
      <c r="A16" s="1428"/>
      <c r="B16" s="1243"/>
      <c r="C16" s="1243"/>
      <c r="D16" s="1243"/>
      <c r="E16" s="1243"/>
      <c r="F16" s="1590"/>
    </row>
    <row r="17" spans="1:6" ht="15.75">
      <c r="A17" s="1591" t="s">
        <v>12</v>
      </c>
      <c r="B17" s="1243"/>
      <c r="C17" s="1243"/>
      <c r="D17" s="1243"/>
      <c r="E17" s="1243"/>
      <c r="F17" s="1592" t="s">
        <v>13</v>
      </c>
    </row>
    <row r="18" spans="1:6">
      <c r="A18" s="2155" t="s">
        <v>2240</v>
      </c>
      <c r="B18" s="2156">
        <v>3451</v>
      </c>
      <c r="C18" s="2156">
        <v>8741</v>
      </c>
      <c r="D18" s="2156">
        <v>9378</v>
      </c>
      <c r="E18" s="2156">
        <v>10499</v>
      </c>
      <c r="F18" s="1589" t="s">
        <v>2237</v>
      </c>
    </row>
    <row r="19" spans="1:6">
      <c r="A19" s="2157" t="s">
        <v>504</v>
      </c>
      <c r="B19" s="2158">
        <v>3368</v>
      </c>
      <c r="C19" s="2158">
        <v>8514</v>
      </c>
      <c r="D19" s="2158">
        <v>9159</v>
      </c>
      <c r="E19" s="2158">
        <v>10218</v>
      </c>
      <c r="F19" s="1594" t="s">
        <v>1605</v>
      </c>
    </row>
    <row r="20" spans="1:6">
      <c r="A20" s="2155" t="s">
        <v>2239</v>
      </c>
      <c r="B20" s="2156">
        <v>12279</v>
      </c>
      <c r="C20" s="2156">
        <v>13543</v>
      </c>
      <c r="D20" s="2156">
        <v>11917</v>
      </c>
      <c r="E20" s="2156">
        <v>14012</v>
      </c>
      <c r="F20" s="1589" t="s">
        <v>2238</v>
      </c>
    </row>
    <row r="21" spans="1:6">
      <c r="A21" s="2157" t="s">
        <v>504</v>
      </c>
      <c r="B21" s="2158">
        <v>12142</v>
      </c>
      <c r="C21" s="2158">
        <v>12822</v>
      </c>
      <c r="D21" s="2158">
        <v>11284</v>
      </c>
      <c r="E21" s="2158">
        <v>13335</v>
      </c>
      <c r="F21" s="1594" t="s">
        <v>1605</v>
      </c>
    </row>
    <row r="22" spans="1:6">
      <c r="A22" s="2155" t="s">
        <v>8</v>
      </c>
      <c r="B22" s="2156">
        <v>34155</v>
      </c>
      <c r="C22" s="2156">
        <v>28225</v>
      </c>
      <c r="D22" s="2156">
        <v>22398</v>
      </c>
      <c r="E22" s="2156">
        <v>7321</v>
      </c>
      <c r="F22" s="1589" t="s">
        <v>9</v>
      </c>
    </row>
    <row r="23" spans="1:6">
      <c r="A23" s="2157" t="s">
        <v>504</v>
      </c>
      <c r="B23" s="2158">
        <v>29269</v>
      </c>
      <c r="C23" s="2158">
        <v>24701</v>
      </c>
      <c r="D23" s="2158">
        <v>19680</v>
      </c>
      <c r="E23" s="2158">
        <v>6328</v>
      </c>
      <c r="F23" s="1594" t="s">
        <v>1605</v>
      </c>
    </row>
    <row r="24" spans="1:6">
      <c r="A24" s="2155" t="s">
        <v>10</v>
      </c>
      <c r="B24" s="2156">
        <f t="shared" ref="B24:D25" si="1">B18+B20+B22</f>
        <v>49885</v>
      </c>
      <c r="C24" s="2156">
        <f t="shared" si="1"/>
        <v>50509</v>
      </c>
      <c r="D24" s="2156">
        <f t="shared" si="1"/>
        <v>43693</v>
      </c>
      <c r="E24" s="2156">
        <v>31832</v>
      </c>
      <c r="F24" s="1589" t="s">
        <v>11</v>
      </c>
    </row>
    <row r="25" spans="1:6">
      <c r="A25" s="2155" t="s">
        <v>1604</v>
      </c>
      <c r="B25" s="2156">
        <f t="shared" si="1"/>
        <v>44779</v>
      </c>
      <c r="C25" s="2156">
        <f t="shared" si="1"/>
        <v>46037</v>
      </c>
      <c r="D25" s="2156">
        <f t="shared" si="1"/>
        <v>40123</v>
      </c>
      <c r="E25" s="2156">
        <v>29881</v>
      </c>
      <c r="F25" s="1589" t="s">
        <v>1605</v>
      </c>
    </row>
    <row r="26" spans="1:6">
      <c r="A26" s="1428"/>
      <c r="B26" s="1243"/>
      <c r="C26" s="1243"/>
      <c r="D26" s="1243"/>
      <c r="E26" s="1243"/>
      <c r="F26" s="1589"/>
    </row>
    <row r="27" spans="1:6" ht="15.75">
      <c r="A27" s="1591" t="s">
        <v>14</v>
      </c>
      <c r="B27" s="1243"/>
      <c r="C27" s="1243"/>
      <c r="D27" s="1243"/>
      <c r="E27" s="1243"/>
      <c r="F27" s="1592" t="s">
        <v>15</v>
      </c>
    </row>
    <row r="28" spans="1:6">
      <c r="A28" s="2157" t="s">
        <v>2240</v>
      </c>
      <c r="B28" s="2159">
        <v>4946</v>
      </c>
      <c r="C28" s="2159">
        <v>5056</v>
      </c>
      <c r="D28" s="2159">
        <v>5428</v>
      </c>
      <c r="E28" s="2159">
        <v>6405</v>
      </c>
      <c r="F28" s="1594" t="s">
        <v>2237</v>
      </c>
    </row>
    <row r="29" spans="1:6">
      <c r="A29" s="2157" t="s">
        <v>2239</v>
      </c>
      <c r="B29" s="2159">
        <v>4482</v>
      </c>
      <c r="C29" s="2159">
        <v>4398</v>
      </c>
      <c r="D29" s="2159">
        <v>4347</v>
      </c>
      <c r="E29" s="2159">
        <v>9599</v>
      </c>
      <c r="F29" s="1594" t="s">
        <v>2238</v>
      </c>
    </row>
    <row r="30" spans="1:6">
      <c r="A30" s="2157" t="s">
        <v>8</v>
      </c>
      <c r="B30" s="2159">
        <v>23182</v>
      </c>
      <c r="C30" s="2159">
        <v>21494</v>
      </c>
      <c r="D30" s="2159">
        <v>19043</v>
      </c>
      <c r="E30" s="2159">
        <v>11164</v>
      </c>
      <c r="F30" s="1594" t="s">
        <v>9</v>
      </c>
    </row>
    <row r="31" spans="1:6">
      <c r="A31" s="2155" t="s">
        <v>10</v>
      </c>
      <c r="B31" s="2156">
        <f>SUM(B28:B30)</f>
        <v>32610</v>
      </c>
      <c r="C31" s="2156">
        <f>SUM(C28:C30)</f>
        <v>30948</v>
      </c>
      <c r="D31" s="2156">
        <f>SUM(D28:D30)</f>
        <v>28818</v>
      </c>
      <c r="E31" s="2156">
        <v>27168</v>
      </c>
      <c r="F31" s="1589" t="s">
        <v>11</v>
      </c>
    </row>
    <row r="32" spans="1:6">
      <c r="A32" s="1428"/>
      <c r="B32" s="1243"/>
      <c r="C32" s="1243"/>
      <c r="D32" s="1243"/>
      <c r="E32" s="1243"/>
      <c r="F32" s="1589"/>
    </row>
    <row r="33" spans="1:6" ht="15.75">
      <c r="A33" s="1591" t="s">
        <v>16</v>
      </c>
      <c r="B33" s="1243"/>
      <c r="C33" s="1243"/>
      <c r="D33" s="1243"/>
      <c r="E33" s="1243"/>
      <c r="F33" s="1592" t="s">
        <v>17</v>
      </c>
    </row>
    <row r="34" spans="1:6">
      <c r="A34" s="2157" t="s">
        <v>2240</v>
      </c>
      <c r="B34" s="2159">
        <v>9379</v>
      </c>
      <c r="C34" s="2159">
        <v>8329.27</v>
      </c>
      <c r="D34" s="2159">
        <v>9362</v>
      </c>
      <c r="E34" s="2159">
        <v>11094</v>
      </c>
      <c r="F34" s="1594" t="s">
        <v>2237</v>
      </c>
    </row>
    <row r="35" spans="1:6">
      <c r="A35" s="2157" t="s">
        <v>2239</v>
      </c>
      <c r="B35" s="2159">
        <v>13514</v>
      </c>
      <c r="C35" s="2159">
        <v>13097.66</v>
      </c>
      <c r="D35" s="2159">
        <v>13072</v>
      </c>
      <c r="E35" s="2159">
        <v>20793</v>
      </c>
      <c r="F35" s="1594" t="s">
        <v>2238</v>
      </c>
    </row>
    <row r="36" spans="1:6">
      <c r="A36" s="2157" t="s">
        <v>8</v>
      </c>
      <c r="B36" s="2159">
        <v>37097</v>
      </c>
      <c r="C36" s="2159">
        <v>33353.78</v>
      </c>
      <c r="D36" s="2159">
        <v>30014</v>
      </c>
      <c r="E36" s="2159">
        <v>17740</v>
      </c>
      <c r="F36" s="1594" t="s">
        <v>9</v>
      </c>
    </row>
    <row r="37" spans="1:6">
      <c r="A37" s="2155" t="s">
        <v>10</v>
      </c>
      <c r="B37" s="2160">
        <f>SUM(B34:B36)</f>
        <v>59990</v>
      </c>
      <c r="C37" s="2160">
        <f>SUM(C34:C36)</f>
        <v>54780.71</v>
      </c>
      <c r="D37" s="2160">
        <f>SUM(D34:D36)</f>
        <v>52448</v>
      </c>
      <c r="E37" s="2160">
        <v>49626</v>
      </c>
      <c r="F37" s="1589" t="s">
        <v>11</v>
      </c>
    </row>
    <row r="38" spans="1:6">
      <c r="A38" s="2153"/>
      <c r="B38" s="2153"/>
      <c r="C38" s="2153"/>
      <c r="D38" s="2154"/>
      <c r="E38" s="2154"/>
      <c r="F38" s="1245"/>
    </row>
    <row r="39" spans="1:6">
      <c r="A39" s="2153"/>
      <c r="B39" s="2153"/>
      <c r="C39" s="2153"/>
      <c r="D39" s="2154"/>
      <c r="E39" s="2153"/>
      <c r="F39" s="1245"/>
    </row>
    <row r="40" spans="1:6">
      <c r="A40" s="2153"/>
      <c r="B40" s="2153"/>
      <c r="C40" s="2153"/>
      <c r="D40" s="2153"/>
      <c r="E40" s="2153"/>
      <c r="F40" s="1245"/>
    </row>
    <row r="41" spans="1:6" ht="18.75">
      <c r="A41" s="2153"/>
      <c r="B41" s="2153"/>
      <c r="C41" s="2153"/>
      <c r="D41" s="1269"/>
      <c r="E41" s="2153"/>
      <c r="F41" s="1245"/>
    </row>
    <row r="42" spans="1:6">
      <c r="A42" s="2153"/>
      <c r="B42" s="2153"/>
      <c r="C42" s="2153"/>
      <c r="D42" s="2153"/>
      <c r="E42" s="2153"/>
      <c r="F42" s="1245"/>
    </row>
    <row r="43" spans="1:6">
      <c r="A43" s="2153"/>
      <c r="B43" s="2153"/>
      <c r="C43" s="2153"/>
      <c r="D43" s="2153"/>
      <c r="E43" s="2153"/>
      <c r="F43" s="1245"/>
    </row>
    <row r="44" spans="1:6">
      <c r="A44" s="16"/>
      <c r="B44" s="16"/>
      <c r="C44" s="16"/>
      <c r="D44" s="16"/>
      <c r="E44" s="16"/>
      <c r="F44" s="11"/>
    </row>
    <row r="45" spans="1:6">
      <c r="A45" s="16"/>
      <c r="B45" s="16"/>
      <c r="C45" s="16"/>
      <c r="D45" s="16"/>
      <c r="E45" s="16"/>
      <c r="F45" s="11"/>
    </row>
    <row r="46" spans="1:6">
      <c r="A46" s="16"/>
      <c r="B46" s="16"/>
      <c r="C46" s="16"/>
      <c r="D46" s="16"/>
      <c r="E46" s="16"/>
      <c r="F46" s="11"/>
    </row>
    <row r="47" spans="1:6">
      <c r="A47" s="16"/>
      <c r="B47" s="16"/>
      <c r="C47" s="16"/>
      <c r="D47" s="16"/>
      <c r="E47" s="16"/>
      <c r="F47" s="11"/>
    </row>
    <row r="48" spans="1:6">
      <c r="A48" s="17"/>
      <c r="B48" s="17"/>
      <c r="C48" s="17"/>
      <c r="D48" s="17"/>
      <c r="E48" s="17"/>
      <c r="F48" s="11"/>
    </row>
    <row r="49" spans="1:6">
      <c r="A49" s="16"/>
      <c r="B49" s="16"/>
      <c r="C49" s="16"/>
      <c r="D49" s="16"/>
      <c r="E49" s="16"/>
      <c r="F49" s="11"/>
    </row>
    <row r="50" spans="1:6">
      <c r="A50" s="16"/>
      <c r="B50" s="16"/>
      <c r="C50" s="16"/>
      <c r="D50" s="16"/>
      <c r="E50" s="16"/>
      <c r="F50" s="11"/>
    </row>
    <row r="51" spans="1:6">
      <c r="A51" s="18"/>
      <c r="B51" s="18"/>
      <c r="C51" s="18"/>
      <c r="D51" s="18"/>
      <c r="E51" s="18"/>
      <c r="F51" s="19"/>
    </row>
    <row r="52" spans="1:6">
      <c r="A52" s="18"/>
      <c r="B52" s="18"/>
      <c r="C52" s="18"/>
      <c r="D52" s="18"/>
      <c r="E52" s="18"/>
      <c r="F52" s="19"/>
    </row>
    <row r="53" spans="1:6">
      <c r="A53" s="2"/>
      <c r="B53" s="2"/>
      <c r="C53" s="2"/>
      <c r="D53" s="2"/>
      <c r="E53" s="2"/>
      <c r="F53" s="4"/>
    </row>
    <row r="54" spans="1:6">
      <c r="A54" s="2"/>
      <c r="B54" s="2"/>
      <c r="C54" s="2"/>
      <c r="D54" s="2"/>
      <c r="E54" s="2"/>
      <c r="F54" s="2"/>
    </row>
    <row r="55" spans="1:6">
      <c r="A55" s="20"/>
      <c r="B55" s="20"/>
      <c r="C55" s="20"/>
      <c r="D55" s="2"/>
      <c r="E55" s="2"/>
      <c r="F55" s="21"/>
    </row>
    <row r="56" spans="1:6">
      <c r="A56" s="20"/>
      <c r="B56" s="20"/>
      <c r="C56" s="20"/>
      <c r="D56" s="2"/>
      <c r="E56" s="2"/>
      <c r="F56" s="21"/>
    </row>
    <row r="57" spans="1:6">
      <c r="A57" s="22" t="s">
        <v>1578</v>
      </c>
      <c r="B57" s="22"/>
      <c r="C57" s="22"/>
      <c r="D57" s="22"/>
      <c r="E57" s="22"/>
      <c r="F57" s="23" t="s">
        <v>1577</v>
      </c>
    </row>
  </sheetData>
  <pageMargins left="0.7" right="0.7" top="0.75" bottom="0.75" header="0.3" footer="0.3"/>
  <pageSetup paperSize="9" scale="70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 syncVertical="1" syncRef="A1">
    <tabColor theme="8" tint="0.39997558519241921"/>
  </sheetPr>
  <dimension ref="A1:F115"/>
  <sheetViews>
    <sheetView showGridLines="0" view="pageLayout" zoomScale="70" zoomScaleSheetLayoutView="100" zoomScalePageLayoutView="70" workbookViewId="0">
      <selection activeCell="A54" sqref="A54:XFD62"/>
    </sheetView>
  </sheetViews>
  <sheetFormatPr baseColWidth="10" defaultColWidth="11" defaultRowHeight="12.75"/>
  <cols>
    <col min="1" max="1" width="29.42578125" style="673" customWidth="1"/>
    <col min="2" max="2" width="12.28515625" style="671" customWidth="1"/>
    <col min="3" max="3" width="10.42578125" style="672" customWidth="1"/>
    <col min="4" max="4" width="12.28515625" style="671" customWidth="1"/>
    <col min="5" max="5" width="10.7109375" style="671" customWidth="1"/>
    <col min="6" max="6" width="31.7109375" style="673" customWidth="1"/>
    <col min="7" max="9" width="11" style="673" customWidth="1"/>
    <col min="10" max="10" width="9.85546875" style="673" customWidth="1"/>
    <col min="11" max="23" width="11" style="673" customWidth="1"/>
    <col min="24" max="24" width="14.42578125" style="673" customWidth="1"/>
    <col min="25" max="25" width="4.140625" style="673" customWidth="1"/>
    <col min="26" max="26" width="13.28515625" style="673" customWidth="1"/>
    <col min="27" max="27" width="28.140625" style="673" customWidth="1"/>
    <col min="28" max="28" width="11" style="673" customWidth="1"/>
    <col min="29" max="29" width="14.42578125" style="673" customWidth="1"/>
    <col min="30" max="30" width="4.140625" style="673" customWidth="1"/>
    <col min="31" max="32" width="11" style="673" customWidth="1"/>
    <col min="33" max="33" width="14.42578125" style="673" customWidth="1"/>
    <col min="34" max="34" width="4.140625" style="673" customWidth="1"/>
    <col min="35" max="35" width="14.42578125" style="673" customWidth="1"/>
    <col min="36" max="232" width="11" style="673"/>
    <col min="233" max="233" width="29.42578125" style="673" customWidth="1"/>
    <col min="234" max="234" width="12.28515625" style="673" customWidth="1"/>
    <col min="235" max="235" width="10.42578125" style="673" customWidth="1"/>
    <col min="236" max="236" width="12.28515625" style="673" customWidth="1"/>
    <col min="237" max="237" width="10.7109375" style="673" customWidth="1"/>
    <col min="238" max="238" width="31.7109375" style="673" customWidth="1"/>
    <col min="239" max="242" width="13.7109375" style="673" customWidth="1"/>
    <col min="243" max="243" width="32.7109375" style="673" customWidth="1"/>
    <col min="244" max="244" width="20.7109375" style="673" customWidth="1"/>
    <col min="245" max="265" width="11" style="673" customWidth="1"/>
    <col min="266" max="266" width="9.85546875" style="673" customWidth="1"/>
    <col min="267" max="279" width="11" style="673" customWidth="1"/>
    <col min="280" max="280" width="14.42578125" style="673" customWidth="1"/>
    <col min="281" max="281" width="4.140625" style="673" customWidth="1"/>
    <col min="282" max="282" width="13.28515625" style="673" customWidth="1"/>
    <col min="283" max="283" width="28.140625" style="673" customWidth="1"/>
    <col min="284" max="284" width="11" style="673" customWidth="1"/>
    <col min="285" max="285" width="14.42578125" style="673" customWidth="1"/>
    <col min="286" max="286" width="4.140625" style="673" customWidth="1"/>
    <col min="287" max="288" width="11" style="673" customWidth="1"/>
    <col min="289" max="289" width="14.42578125" style="673" customWidth="1"/>
    <col min="290" max="290" width="4.140625" style="673" customWidth="1"/>
    <col min="291" max="291" width="14.42578125" style="673" customWidth="1"/>
    <col min="292" max="488" width="11" style="673"/>
    <col min="489" max="489" width="29.42578125" style="673" customWidth="1"/>
    <col min="490" max="490" width="12.28515625" style="673" customWidth="1"/>
    <col min="491" max="491" width="10.42578125" style="673" customWidth="1"/>
    <col min="492" max="492" width="12.28515625" style="673" customWidth="1"/>
    <col min="493" max="493" width="10.7109375" style="673" customWidth="1"/>
    <col min="494" max="494" width="31.7109375" style="673" customWidth="1"/>
    <col min="495" max="498" width="13.7109375" style="673" customWidth="1"/>
    <col min="499" max="499" width="32.7109375" style="673" customWidth="1"/>
    <col min="500" max="500" width="20.7109375" style="673" customWidth="1"/>
    <col min="501" max="521" width="11" style="673" customWidth="1"/>
    <col min="522" max="522" width="9.85546875" style="673" customWidth="1"/>
    <col min="523" max="535" width="11" style="673" customWidth="1"/>
    <col min="536" max="536" width="14.42578125" style="673" customWidth="1"/>
    <col min="537" max="537" width="4.140625" style="673" customWidth="1"/>
    <col min="538" max="538" width="13.28515625" style="673" customWidth="1"/>
    <col min="539" max="539" width="28.140625" style="673" customWidth="1"/>
    <col min="540" max="540" width="11" style="673" customWidth="1"/>
    <col min="541" max="541" width="14.42578125" style="673" customWidth="1"/>
    <col min="542" max="542" width="4.140625" style="673" customWidth="1"/>
    <col min="543" max="544" width="11" style="673" customWidth="1"/>
    <col min="545" max="545" width="14.42578125" style="673" customWidth="1"/>
    <col min="546" max="546" width="4.140625" style="673" customWidth="1"/>
    <col min="547" max="547" width="14.42578125" style="673" customWidth="1"/>
    <col min="548" max="744" width="11" style="673"/>
    <col min="745" max="745" width="29.42578125" style="673" customWidth="1"/>
    <col min="746" max="746" width="12.28515625" style="673" customWidth="1"/>
    <col min="747" max="747" width="10.42578125" style="673" customWidth="1"/>
    <col min="748" max="748" width="12.28515625" style="673" customWidth="1"/>
    <col min="749" max="749" width="10.7109375" style="673" customWidth="1"/>
    <col min="750" max="750" width="31.7109375" style="673" customWidth="1"/>
    <col min="751" max="754" width="13.7109375" style="673" customWidth="1"/>
    <col min="755" max="755" width="32.7109375" style="673" customWidth="1"/>
    <col min="756" max="756" width="20.7109375" style="673" customWidth="1"/>
    <col min="757" max="777" width="11" style="673" customWidth="1"/>
    <col min="778" max="778" width="9.85546875" style="673" customWidth="1"/>
    <col min="779" max="791" width="11" style="673" customWidth="1"/>
    <col min="792" max="792" width="14.42578125" style="673" customWidth="1"/>
    <col min="793" max="793" width="4.140625" style="673" customWidth="1"/>
    <col min="794" max="794" width="13.28515625" style="673" customWidth="1"/>
    <col min="795" max="795" width="28.140625" style="673" customWidth="1"/>
    <col min="796" max="796" width="11" style="673" customWidth="1"/>
    <col min="797" max="797" width="14.42578125" style="673" customWidth="1"/>
    <col min="798" max="798" width="4.140625" style="673" customWidth="1"/>
    <col min="799" max="800" width="11" style="673" customWidth="1"/>
    <col min="801" max="801" width="14.42578125" style="673" customWidth="1"/>
    <col min="802" max="802" width="4.140625" style="673" customWidth="1"/>
    <col min="803" max="803" width="14.42578125" style="673" customWidth="1"/>
    <col min="804" max="1000" width="11" style="673"/>
    <col min="1001" max="1001" width="29.42578125" style="673" customWidth="1"/>
    <col min="1002" max="1002" width="12.28515625" style="673" customWidth="1"/>
    <col min="1003" max="1003" width="10.42578125" style="673" customWidth="1"/>
    <col min="1004" max="1004" width="12.28515625" style="673" customWidth="1"/>
    <col min="1005" max="1005" width="10.7109375" style="673" customWidth="1"/>
    <col min="1006" max="1006" width="31.7109375" style="673" customWidth="1"/>
    <col min="1007" max="1010" width="13.7109375" style="673" customWidth="1"/>
    <col min="1011" max="1011" width="32.7109375" style="673" customWidth="1"/>
    <col min="1012" max="1012" width="20.7109375" style="673" customWidth="1"/>
    <col min="1013" max="1033" width="11" style="673" customWidth="1"/>
    <col min="1034" max="1034" width="9.85546875" style="673" customWidth="1"/>
    <col min="1035" max="1047" width="11" style="673" customWidth="1"/>
    <col min="1048" max="1048" width="14.42578125" style="673" customWidth="1"/>
    <col min="1049" max="1049" width="4.140625" style="673" customWidth="1"/>
    <col min="1050" max="1050" width="13.28515625" style="673" customWidth="1"/>
    <col min="1051" max="1051" width="28.140625" style="673" customWidth="1"/>
    <col min="1052" max="1052" width="11" style="673" customWidth="1"/>
    <col min="1053" max="1053" width="14.42578125" style="673" customWidth="1"/>
    <col min="1054" max="1054" width="4.140625" style="673" customWidth="1"/>
    <col min="1055" max="1056" width="11" style="673" customWidth="1"/>
    <col min="1057" max="1057" width="14.42578125" style="673" customWidth="1"/>
    <col min="1058" max="1058" width="4.140625" style="673" customWidth="1"/>
    <col min="1059" max="1059" width="14.42578125" style="673" customWidth="1"/>
    <col min="1060" max="1256" width="11" style="673"/>
    <col min="1257" max="1257" width="29.42578125" style="673" customWidth="1"/>
    <col min="1258" max="1258" width="12.28515625" style="673" customWidth="1"/>
    <col min="1259" max="1259" width="10.42578125" style="673" customWidth="1"/>
    <col min="1260" max="1260" width="12.28515625" style="673" customWidth="1"/>
    <col min="1261" max="1261" width="10.7109375" style="673" customWidth="1"/>
    <col min="1262" max="1262" width="31.7109375" style="673" customWidth="1"/>
    <col min="1263" max="1266" width="13.7109375" style="673" customWidth="1"/>
    <col min="1267" max="1267" width="32.7109375" style="673" customWidth="1"/>
    <col min="1268" max="1268" width="20.7109375" style="673" customWidth="1"/>
    <col min="1269" max="1289" width="11" style="673" customWidth="1"/>
    <col min="1290" max="1290" width="9.85546875" style="673" customWidth="1"/>
    <col min="1291" max="1303" width="11" style="673" customWidth="1"/>
    <col min="1304" max="1304" width="14.42578125" style="673" customWidth="1"/>
    <col min="1305" max="1305" width="4.140625" style="673" customWidth="1"/>
    <col min="1306" max="1306" width="13.28515625" style="673" customWidth="1"/>
    <col min="1307" max="1307" width="28.140625" style="673" customWidth="1"/>
    <col min="1308" max="1308" width="11" style="673" customWidth="1"/>
    <col min="1309" max="1309" width="14.42578125" style="673" customWidth="1"/>
    <col min="1310" max="1310" width="4.140625" style="673" customWidth="1"/>
    <col min="1311" max="1312" width="11" style="673" customWidth="1"/>
    <col min="1313" max="1313" width="14.42578125" style="673" customWidth="1"/>
    <col min="1314" max="1314" width="4.140625" style="673" customWidth="1"/>
    <col min="1315" max="1315" width="14.42578125" style="673" customWidth="1"/>
    <col min="1316" max="1512" width="11" style="673"/>
    <col min="1513" max="1513" width="29.42578125" style="673" customWidth="1"/>
    <col min="1514" max="1514" width="12.28515625" style="673" customWidth="1"/>
    <col min="1515" max="1515" width="10.42578125" style="673" customWidth="1"/>
    <col min="1516" max="1516" width="12.28515625" style="673" customWidth="1"/>
    <col min="1517" max="1517" width="10.7109375" style="673" customWidth="1"/>
    <col min="1518" max="1518" width="31.7109375" style="673" customWidth="1"/>
    <col min="1519" max="1522" width="13.7109375" style="673" customWidth="1"/>
    <col min="1523" max="1523" width="32.7109375" style="673" customWidth="1"/>
    <col min="1524" max="1524" width="20.7109375" style="673" customWidth="1"/>
    <col min="1525" max="1545" width="11" style="673" customWidth="1"/>
    <col min="1546" max="1546" width="9.85546875" style="673" customWidth="1"/>
    <col min="1547" max="1559" width="11" style="673" customWidth="1"/>
    <col min="1560" max="1560" width="14.42578125" style="673" customWidth="1"/>
    <col min="1561" max="1561" width="4.140625" style="673" customWidth="1"/>
    <col min="1562" max="1562" width="13.28515625" style="673" customWidth="1"/>
    <col min="1563" max="1563" width="28.140625" style="673" customWidth="1"/>
    <col min="1564" max="1564" width="11" style="673" customWidth="1"/>
    <col min="1565" max="1565" width="14.42578125" style="673" customWidth="1"/>
    <col min="1566" max="1566" width="4.140625" style="673" customWidth="1"/>
    <col min="1567" max="1568" width="11" style="673" customWidth="1"/>
    <col min="1569" max="1569" width="14.42578125" style="673" customWidth="1"/>
    <col min="1570" max="1570" width="4.140625" style="673" customWidth="1"/>
    <col min="1571" max="1571" width="14.42578125" style="673" customWidth="1"/>
    <col min="1572" max="1768" width="11" style="673"/>
    <col min="1769" max="1769" width="29.42578125" style="673" customWidth="1"/>
    <col min="1770" max="1770" width="12.28515625" style="673" customWidth="1"/>
    <col min="1771" max="1771" width="10.42578125" style="673" customWidth="1"/>
    <col min="1772" max="1772" width="12.28515625" style="673" customWidth="1"/>
    <col min="1773" max="1773" width="10.7109375" style="673" customWidth="1"/>
    <col min="1774" max="1774" width="31.7109375" style="673" customWidth="1"/>
    <col min="1775" max="1778" width="13.7109375" style="673" customWidth="1"/>
    <col min="1779" max="1779" width="32.7109375" style="673" customWidth="1"/>
    <col min="1780" max="1780" width="20.7109375" style="673" customWidth="1"/>
    <col min="1781" max="1801" width="11" style="673" customWidth="1"/>
    <col min="1802" max="1802" width="9.85546875" style="673" customWidth="1"/>
    <col min="1803" max="1815" width="11" style="673" customWidth="1"/>
    <col min="1816" max="1816" width="14.42578125" style="673" customWidth="1"/>
    <col min="1817" max="1817" width="4.140625" style="673" customWidth="1"/>
    <col min="1818" max="1818" width="13.28515625" style="673" customWidth="1"/>
    <col min="1819" max="1819" width="28.140625" style="673" customWidth="1"/>
    <col min="1820" max="1820" width="11" style="673" customWidth="1"/>
    <col min="1821" max="1821" width="14.42578125" style="673" customWidth="1"/>
    <col min="1822" max="1822" width="4.140625" style="673" customWidth="1"/>
    <col min="1823" max="1824" width="11" style="673" customWidth="1"/>
    <col min="1825" max="1825" width="14.42578125" style="673" customWidth="1"/>
    <col min="1826" max="1826" width="4.140625" style="673" customWidth="1"/>
    <col min="1827" max="1827" width="14.42578125" style="673" customWidth="1"/>
    <col min="1828" max="2024" width="11" style="673"/>
    <col min="2025" max="2025" width="29.42578125" style="673" customWidth="1"/>
    <col min="2026" max="2026" width="12.28515625" style="673" customWidth="1"/>
    <col min="2027" max="2027" width="10.42578125" style="673" customWidth="1"/>
    <col min="2028" max="2028" width="12.28515625" style="673" customWidth="1"/>
    <col min="2029" max="2029" width="10.7109375" style="673" customWidth="1"/>
    <col min="2030" max="2030" width="31.7109375" style="673" customWidth="1"/>
    <col min="2031" max="2034" width="13.7109375" style="673" customWidth="1"/>
    <col min="2035" max="2035" width="32.7109375" style="673" customWidth="1"/>
    <col min="2036" max="2036" width="20.7109375" style="673" customWidth="1"/>
    <col min="2037" max="2057" width="11" style="673" customWidth="1"/>
    <col min="2058" max="2058" width="9.85546875" style="673" customWidth="1"/>
    <col min="2059" max="2071" width="11" style="673" customWidth="1"/>
    <col min="2072" max="2072" width="14.42578125" style="673" customWidth="1"/>
    <col min="2073" max="2073" width="4.140625" style="673" customWidth="1"/>
    <col min="2074" max="2074" width="13.28515625" style="673" customWidth="1"/>
    <col min="2075" max="2075" width="28.140625" style="673" customWidth="1"/>
    <col min="2076" max="2076" width="11" style="673" customWidth="1"/>
    <col min="2077" max="2077" width="14.42578125" style="673" customWidth="1"/>
    <col min="2078" max="2078" width="4.140625" style="673" customWidth="1"/>
    <col min="2079" max="2080" width="11" style="673" customWidth="1"/>
    <col min="2081" max="2081" width="14.42578125" style="673" customWidth="1"/>
    <col min="2082" max="2082" width="4.140625" style="673" customWidth="1"/>
    <col min="2083" max="2083" width="14.42578125" style="673" customWidth="1"/>
    <col min="2084" max="2280" width="11" style="673"/>
    <col min="2281" max="2281" width="29.42578125" style="673" customWidth="1"/>
    <col min="2282" max="2282" width="12.28515625" style="673" customWidth="1"/>
    <col min="2283" max="2283" width="10.42578125" style="673" customWidth="1"/>
    <col min="2284" max="2284" width="12.28515625" style="673" customWidth="1"/>
    <col min="2285" max="2285" width="10.7109375" style="673" customWidth="1"/>
    <col min="2286" max="2286" width="31.7109375" style="673" customWidth="1"/>
    <col min="2287" max="2290" width="13.7109375" style="673" customWidth="1"/>
    <col min="2291" max="2291" width="32.7109375" style="673" customWidth="1"/>
    <col min="2292" max="2292" width="20.7109375" style="673" customWidth="1"/>
    <col min="2293" max="2313" width="11" style="673" customWidth="1"/>
    <col min="2314" max="2314" width="9.85546875" style="673" customWidth="1"/>
    <col min="2315" max="2327" width="11" style="673" customWidth="1"/>
    <col min="2328" max="2328" width="14.42578125" style="673" customWidth="1"/>
    <col min="2329" max="2329" width="4.140625" style="673" customWidth="1"/>
    <col min="2330" max="2330" width="13.28515625" style="673" customWidth="1"/>
    <col min="2331" max="2331" width="28.140625" style="673" customWidth="1"/>
    <col min="2332" max="2332" width="11" style="673" customWidth="1"/>
    <col min="2333" max="2333" width="14.42578125" style="673" customWidth="1"/>
    <col min="2334" max="2334" width="4.140625" style="673" customWidth="1"/>
    <col min="2335" max="2336" width="11" style="673" customWidth="1"/>
    <col min="2337" max="2337" width="14.42578125" style="673" customWidth="1"/>
    <col min="2338" max="2338" width="4.140625" style="673" customWidth="1"/>
    <col min="2339" max="2339" width="14.42578125" style="673" customWidth="1"/>
    <col min="2340" max="2536" width="11" style="673"/>
    <col min="2537" max="2537" width="29.42578125" style="673" customWidth="1"/>
    <col min="2538" max="2538" width="12.28515625" style="673" customWidth="1"/>
    <col min="2539" max="2539" width="10.42578125" style="673" customWidth="1"/>
    <col min="2540" max="2540" width="12.28515625" style="673" customWidth="1"/>
    <col min="2541" max="2541" width="10.7109375" style="673" customWidth="1"/>
    <col min="2542" max="2542" width="31.7109375" style="673" customWidth="1"/>
    <col min="2543" max="2546" width="13.7109375" style="673" customWidth="1"/>
    <col min="2547" max="2547" width="32.7109375" style="673" customWidth="1"/>
    <col min="2548" max="2548" width="20.7109375" style="673" customWidth="1"/>
    <col min="2549" max="2569" width="11" style="673" customWidth="1"/>
    <col min="2570" max="2570" width="9.85546875" style="673" customWidth="1"/>
    <col min="2571" max="2583" width="11" style="673" customWidth="1"/>
    <col min="2584" max="2584" width="14.42578125" style="673" customWidth="1"/>
    <col min="2585" max="2585" width="4.140625" style="673" customWidth="1"/>
    <col min="2586" max="2586" width="13.28515625" style="673" customWidth="1"/>
    <col min="2587" max="2587" width="28.140625" style="673" customWidth="1"/>
    <col min="2588" max="2588" width="11" style="673" customWidth="1"/>
    <col min="2589" max="2589" width="14.42578125" style="673" customWidth="1"/>
    <col min="2590" max="2590" width="4.140625" style="673" customWidth="1"/>
    <col min="2591" max="2592" width="11" style="673" customWidth="1"/>
    <col min="2593" max="2593" width="14.42578125" style="673" customWidth="1"/>
    <col min="2594" max="2594" width="4.140625" style="673" customWidth="1"/>
    <col min="2595" max="2595" width="14.42578125" style="673" customWidth="1"/>
    <col min="2596" max="2792" width="11" style="673"/>
    <col min="2793" max="2793" width="29.42578125" style="673" customWidth="1"/>
    <col min="2794" max="2794" width="12.28515625" style="673" customWidth="1"/>
    <col min="2795" max="2795" width="10.42578125" style="673" customWidth="1"/>
    <col min="2796" max="2796" width="12.28515625" style="673" customWidth="1"/>
    <col min="2797" max="2797" width="10.7109375" style="673" customWidth="1"/>
    <col min="2798" max="2798" width="31.7109375" style="673" customWidth="1"/>
    <col min="2799" max="2802" width="13.7109375" style="673" customWidth="1"/>
    <col min="2803" max="2803" width="32.7109375" style="673" customWidth="1"/>
    <col min="2804" max="2804" width="20.7109375" style="673" customWidth="1"/>
    <col min="2805" max="2825" width="11" style="673" customWidth="1"/>
    <col min="2826" max="2826" width="9.85546875" style="673" customWidth="1"/>
    <col min="2827" max="2839" width="11" style="673" customWidth="1"/>
    <col min="2840" max="2840" width="14.42578125" style="673" customWidth="1"/>
    <col min="2841" max="2841" width="4.140625" style="673" customWidth="1"/>
    <col min="2842" max="2842" width="13.28515625" style="673" customWidth="1"/>
    <col min="2843" max="2843" width="28.140625" style="673" customWidth="1"/>
    <col min="2844" max="2844" width="11" style="673" customWidth="1"/>
    <col min="2845" max="2845" width="14.42578125" style="673" customWidth="1"/>
    <col min="2846" max="2846" width="4.140625" style="673" customWidth="1"/>
    <col min="2847" max="2848" width="11" style="673" customWidth="1"/>
    <col min="2849" max="2849" width="14.42578125" style="673" customWidth="1"/>
    <col min="2850" max="2850" width="4.140625" style="673" customWidth="1"/>
    <col min="2851" max="2851" width="14.42578125" style="673" customWidth="1"/>
    <col min="2852" max="3048" width="11" style="673"/>
    <col min="3049" max="3049" width="29.42578125" style="673" customWidth="1"/>
    <col min="3050" max="3050" width="12.28515625" style="673" customWidth="1"/>
    <col min="3051" max="3051" width="10.42578125" style="673" customWidth="1"/>
    <col min="3052" max="3052" width="12.28515625" style="673" customWidth="1"/>
    <col min="3053" max="3053" width="10.7109375" style="673" customWidth="1"/>
    <col min="3054" max="3054" width="31.7109375" style="673" customWidth="1"/>
    <col min="3055" max="3058" width="13.7109375" style="673" customWidth="1"/>
    <col min="3059" max="3059" width="32.7109375" style="673" customWidth="1"/>
    <col min="3060" max="3060" width="20.7109375" style="673" customWidth="1"/>
    <col min="3061" max="3081" width="11" style="673" customWidth="1"/>
    <col min="3082" max="3082" width="9.85546875" style="673" customWidth="1"/>
    <col min="3083" max="3095" width="11" style="673" customWidth="1"/>
    <col min="3096" max="3096" width="14.42578125" style="673" customWidth="1"/>
    <col min="3097" max="3097" width="4.140625" style="673" customWidth="1"/>
    <col min="3098" max="3098" width="13.28515625" style="673" customWidth="1"/>
    <col min="3099" max="3099" width="28.140625" style="673" customWidth="1"/>
    <col min="3100" max="3100" width="11" style="673" customWidth="1"/>
    <col min="3101" max="3101" width="14.42578125" style="673" customWidth="1"/>
    <col min="3102" max="3102" width="4.140625" style="673" customWidth="1"/>
    <col min="3103" max="3104" width="11" style="673" customWidth="1"/>
    <col min="3105" max="3105" width="14.42578125" style="673" customWidth="1"/>
    <col min="3106" max="3106" width="4.140625" style="673" customWidth="1"/>
    <col min="3107" max="3107" width="14.42578125" style="673" customWidth="1"/>
    <col min="3108" max="3304" width="11" style="673"/>
    <col min="3305" max="3305" width="29.42578125" style="673" customWidth="1"/>
    <col min="3306" max="3306" width="12.28515625" style="673" customWidth="1"/>
    <col min="3307" max="3307" width="10.42578125" style="673" customWidth="1"/>
    <col min="3308" max="3308" width="12.28515625" style="673" customWidth="1"/>
    <col min="3309" max="3309" width="10.7109375" style="673" customWidth="1"/>
    <col min="3310" max="3310" width="31.7109375" style="673" customWidth="1"/>
    <col min="3311" max="3314" width="13.7109375" style="673" customWidth="1"/>
    <col min="3315" max="3315" width="32.7109375" style="673" customWidth="1"/>
    <col min="3316" max="3316" width="20.7109375" style="673" customWidth="1"/>
    <col min="3317" max="3337" width="11" style="673" customWidth="1"/>
    <col min="3338" max="3338" width="9.85546875" style="673" customWidth="1"/>
    <col min="3339" max="3351" width="11" style="673" customWidth="1"/>
    <col min="3352" max="3352" width="14.42578125" style="673" customWidth="1"/>
    <col min="3353" max="3353" width="4.140625" style="673" customWidth="1"/>
    <col min="3354" max="3354" width="13.28515625" style="673" customWidth="1"/>
    <col min="3355" max="3355" width="28.140625" style="673" customWidth="1"/>
    <col min="3356" max="3356" width="11" style="673" customWidth="1"/>
    <col min="3357" max="3357" width="14.42578125" style="673" customWidth="1"/>
    <col min="3358" max="3358" width="4.140625" style="673" customWidth="1"/>
    <col min="3359" max="3360" width="11" style="673" customWidth="1"/>
    <col min="3361" max="3361" width="14.42578125" style="673" customWidth="1"/>
    <col min="3362" max="3362" width="4.140625" style="673" customWidth="1"/>
    <col min="3363" max="3363" width="14.42578125" style="673" customWidth="1"/>
    <col min="3364" max="3560" width="11" style="673"/>
    <col min="3561" max="3561" width="29.42578125" style="673" customWidth="1"/>
    <col min="3562" max="3562" width="12.28515625" style="673" customWidth="1"/>
    <col min="3563" max="3563" width="10.42578125" style="673" customWidth="1"/>
    <col min="3564" max="3564" width="12.28515625" style="673" customWidth="1"/>
    <col min="3565" max="3565" width="10.7109375" style="673" customWidth="1"/>
    <col min="3566" max="3566" width="31.7109375" style="673" customWidth="1"/>
    <col min="3567" max="3570" width="13.7109375" style="673" customWidth="1"/>
    <col min="3571" max="3571" width="32.7109375" style="673" customWidth="1"/>
    <col min="3572" max="3572" width="20.7109375" style="673" customWidth="1"/>
    <col min="3573" max="3593" width="11" style="673" customWidth="1"/>
    <col min="3594" max="3594" width="9.85546875" style="673" customWidth="1"/>
    <col min="3595" max="3607" width="11" style="673" customWidth="1"/>
    <col min="3608" max="3608" width="14.42578125" style="673" customWidth="1"/>
    <col min="3609" max="3609" width="4.140625" style="673" customWidth="1"/>
    <col min="3610" max="3610" width="13.28515625" style="673" customWidth="1"/>
    <col min="3611" max="3611" width="28.140625" style="673" customWidth="1"/>
    <col min="3612" max="3612" width="11" style="673" customWidth="1"/>
    <col min="3613" max="3613" width="14.42578125" style="673" customWidth="1"/>
    <col min="3614" max="3614" width="4.140625" style="673" customWidth="1"/>
    <col min="3615" max="3616" width="11" style="673" customWidth="1"/>
    <col min="3617" max="3617" width="14.42578125" style="673" customWidth="1"/>
    <col min="3618" max="3618" width="4.140625" style="673" customWidth="1"/>
    <col min="3619" max="3619" width="14.42578125" style="673" customWidth="1"/>
    <col min="3620" max="3816" width="11" style="673"/>
    <col min="3817" max="3817" width="29.42578125" style="673" customWidth="1"/>
    <col min="3818" max="3818" width="12.28515625" style="673" customWidth="1"/>
    <col min="3819" max="3819" width="10.42578125" style="673" customWidth="1"/>
    <col min="3820" max="3820" width="12.28515625" style="673" customWidth="1"/>
    <col min="3821" max="3821" width="10.7109375" style="673" customWidth="1"/>
    <col min="3822" max="3822" width="31.7109375" style="673" customWidth="1"/>
    <col min="3823" max="3826" width="13.7109375" style="673" customWidth="1"/>
    <col min="3827" max="3827" width="32.7109375" style="673" customWidth="1"/>
    <col min="3828" max="3828" width="20.7109375" style="673" customWidth="1"/>
    <col min="3829" max="3849" width="11" style="673" customWidth="1"/>
    <col min="3850" max="3850" width="9.85546875" style="673" customWidth="1"/>
    <col min="3851" max="3863" width="11" style="673" customWidth="1"/>
    <col min="3864" max="3864" width="14.42578125" style="673" customWidth="1"/>
    <col min="3865" max="3865" width="4.140625" style="673" customWidth="1"/>
    <col min="3866" max="3866" width="13.28515625" style="673" customWidth="1"/>
    <col min="3867" max="3867" width="28.140625" style="673" customWidth="1"/>
    <col min="3868" max="3868" width="11" style="673" customWidth="1"/>
    <col min="3869" max="3869" width="14.42578125" style="673" customWidth="1"/>
    <col min="3870" max="3870" width="4.140625" style="673" customWidth="1"/>
    <col min="3871" max="3872" width="11" style="673" customWidth="1"/>
    <col min="3873" max="3873" width="14.42578125" style="673" customWidth="1"/>
    <col min="3874" max="3874" width="4.140625" style="673" customWidth="1"/>
    <col min="3875" max="3875" width="14.42578125" style="673" customWidth="1"/>
    <col min="3876" max="4072" width="11" style="673"/>
    <col min="4073" max="4073" width="29.42578125" style="673" customWidth="1"/>
    <col min="4074" max="4074" width="12.28515625" style="673" customWidth="1"/>
    <col min="4075" max="4075" width="10.42578125" style="673" customWidth="1"/>
    <col min="4076" max="4076" width="12.28515625" style="673" customWidth="1"/>
    <col min="4077" max="4077" width="10.7109375" style="673" customWidth="1"/>
    <col min="4078" max="4078" width="31.7109375" style="673" customWidth="1"/>
    <col min="4079" max="4082" width="13.7109375" style="673" customWidth="1"/>
    <col min="4083" max="4083" width="32.7109375" style="673" customWidth="1"/>
    <col min="4084" max="4084" width="20.7109375" style="673" customWidth="1"/>
    <col min="4085" max="4105" width="11" style="673" customWidth="1"/>
    <col min="4106" max="4106" width="9.85546875" style="673" customWidth="1"/>
    <col min="4107" max="4119" width="11" style="673" customWidth="1"/>
    <col min="4120" max="4120" width="14.42578125" style="673" customWidth="1"/>
    <col min="4121" max="4121" width="4.140625" style="673" customWidth="1"/>
    <col min="4122" max="4122" width="13.28515625" style="673" customWidth="1"/>
    <col min="4123" max="4123" width="28.140625" style="673" customWidth="1"/>
    <col min="4124" max="4124" width="11" style="673" customWidth="1"/>
    <col min="4125" max="4125" width="14.42578125" style="673" customWidth="1"/>
    <col min="4126" max="4126" width="4.140625" style="673" customWidth="1"/>
    <col min="4127" max="4128" width="11" style="673" customWidth="1"/>
    <col min="4129" max="4129" width="14.42578125" style="673" customWidth="1"/>
    <col min="4130" max="4130" width="4.140625" style="673" customWidth="1"/>
    <col min="4131" max="4131" width="14.42578125" style="673" customWidth="1"/>
    <col min="4132" max="4328" width="11" style="673"/>
    <col min="4329" max="4329" width="29.42578125" style="673" customWidth="1"/>
    <col min="4330" max="4330" width="12.28515625" style="673" customWidth="1"/>
    <col min="4331" max="4331" width="10.42578125" style="673" customWidth="1"/>
    <col min="4332" max="4332" width="12.28515625" style="673" customWidth="1"/>
    <col min="4333" max="4333" width="10.7109375" style="673" customWidth="1"/>
    <col min="4334" max="4334" width="31.7109375" style="673" customWidth="1"/>
    <col min="4335" max="4338" width="13.7109375" style="673" customWidth="1"/>
    <col min="4339" max="4339" width="32.7109375" style="673" customWidth="1"/>
    <col min="4340" max="4340" width="20.7109375" style="673" customWidth="1"/>
    <col min="4341" max="4361" width="11" style="673" customWidth="1"/>
    <col min="4362" max="4362" width="9.85546875" style="673" customWidth="1"/>
    <col min="4363" max="4375" width="11" style="673" customWidth="1"/>
    <col min="4376" max="4376" width="14.42578125" style="673" customWidth="1"/>
    <col min="4377" max="4377" width="4.140625" style="673" customWidth="1"/>
    <col min="4378" max="4378" width="13.28515625" style="673" customWidth="1"/>
    <col min="4379" max="4379" width="28.140625" style="673" customWidth="1"/>
    <col min="4380" max="4380" width="11" style="673" customWidth="1"/>
    <col min="4381" max="4381" width="14.42578125" style="673" customWidth="1"/>
    <col min="4382" max="4382" width="4.140625" style="673" customWidth="1"/>
    <col min="4383" max="4384" width="11" style="673" customWidth="1"/>
    <col min="4385" max="4385" width="14.42578125" style="673" customWidth="1"/>
    <col min="4386" max="4386" width="4.140625" style="673" customWidth="1"/>
    <col min="4387" max="4387" width="14.42578125" style="673" customWidth="1"/>
    <col min="4388" max="4584" width="11" style="673"/>
    <col min="4585" max="4585" width="29.42578125" style="673" customWidth="1"/>
    <col min="4586" max="4586" width="12.28515625" style="673" customWidth="1"/>
    <col min="4587" max="4587" width="10.42578125" style="673" customWidth="1"/>
    <col min="4588" max="4588" width="12.28515625" style="673" customWidth="1"/>
    <col min="4589" max="4589" width="10.7109375" style="673" customWidth="1"/>
    <col min="4590" max="4590" width="31.7109375" style="673" customWidth="1"/>
    <col min="4591" max="4594" width="13.7109375" style="673" customWidth="1"/>
    <col min="4595" max="4595" width="32.7109375" style="673" customWidth="1"/>
    <col min="4596" max="4596" width="20.7109375" style="673" customWidth="1"/>
    <col min="4597" max="4617" width="11" style="673" customWidth="1"/>
    <col min="4618" max="4618" width="9.85546875" style="673" customWidth="1"/>
    <col min="4619" max="4631" width="11" style="673" customWidth="1"/>
    <col min="4632" max="4632" width="14.42578125" style="673" customWidth="1"/>
    <col min="4633" max="4633" width="4.140625" style="673" customWidth="1"/>
    <col min="4634" max="4634" width="13.28515625" style="673" customWidth="1"/>
    <col min="4635" max="4635" width="28.140625" style="673" customWidth="1"/>
    <col min="4636" max="4636" width="11" style="673" customWidth="1"/>
    <col min="4637" max="4637" width="14.42578125" style="673" customWidth="1"/>
    <col min="4638" max="4638" width="4.140625" style="673" customWidth="1"/>
    <col min="4639" max="4640" width="11" style="673" customWidth="1"/>
    <col min="4641" max="4641" width="14.42578125" style="673" customWidth="1"/>
    <col min="4642" max="4642" width="4.140625" style="673" customWidth="1"/>
    <col min="4643" max="4643" width="14.42578125" style="673" customWidth="1"/>
    <col min="4644" max="4840" width="11" style="673"/>
    <col min="4841" max="4841" width="29.42578125" style="673" customWidth="1"/>
    <col min="4842" max="4842" width="12.28515625" style="673" customWidth="1"/>
    <col min="4843" max="4843" width="10.42578125" style="673" customWidth="1"/>
    <col min="4844" max="4844" width="12.28515625" style="673" customWidth="1"/>
    <col min="4845" max="4845" width="10.7109375" style="673" customWidth="1"/>
    <col min="4846" max="4846" width="31.7109375" style="673" customWidth="1"/>
    <col min="4847" max="4850" width="13.7109375" style="673" customWidth="1"/>
    <col min="4851" max="4851" width="32.7109375" style="673" customWidth="1"/>
    <col min="4852" max="4852" width="20.7109375" style="673" customWidth="1"/>
    <col min="4853" max="4873" width="11" style="673" customWidth="1"/>
    <col min="4874" max="4874" width="9.85546875" style="673" customWidth="1"/>
    <col min="4875" max="4887" width="11" style="673" customWidth="1"/>
    <col min="4888" max="4888" width="14.42578125" style="673" customWidth="1"/>
    <col min="4889" max="4889" width="4.140625" style="673" customWidth="1"/>
    <col min="4890" max="4890" width="13.28515625" style="673" customWidth="1"/>
    <col min="4891" max="4891" width="28.140625" style="673" customWidth="1"/>
    <col min="4892" max="4892" width="11" style="673" customWidth="1"/>
    <col min="4893" max="4893" width="14.42578125" style="673" customWidth="1"/>
    <col min="4894" max="4894" width="4.140625" style="673" customWidth="1"/>
    <col min="4895" max="4896" width="11" style="673" customWidth="1"/>
    <col min="4897" max="4897" width="14.42578125" style="673" customWidth="1"/>
    <col min="4898" max="4898" width="4.140625" style="673" customWidth="1"/>
    <col min="4899" max="4899" width="14.42578125" style="673" customWidth="1"/>
    <col min="4900" max="5096" width="11" style="673"/>
    <col min="5097" max="5097" width="29.42578125" style="673" customWidth="1"/>
    <col min="5098" max="5098" width="12.28515625" style="673" customWidth="1"/>
    <col min="5099" max="5099" width="10.42578125" style="673" customWidth="1"/>
    <col min="5100" max="5100" width="12.28515625" style="673" customWidth="1"/>
    <col min="5101" max="5101" width="10.7109375" style="673" customWidth="1"/>
    <col min="5102" max="5102" width="31.7109375" style="673" customWidth="1"/>
    <col min="5103" max="5106" width="13.7109375" style="673" customWidth="1"/>
    <col min="5107" max="5107" width="32.7109375" style="673" customWidth="1"/>
    <col min="5108" max="5108" width="20.7109375" style="673" customWidth="1"/>
    <col min="5109" max="5129" width="11" style="673" customWidth="1"/>
    <col min="5130" max="5130" width="9.85546875" style="673" customWidth="1"/>
    <col min="5131" max="5143" width="11" style="673" customWidth="1"/>
    <col min="5144" max="5144" width="14.42578125" style="673" customWidth="1"/>
    <col min="5145" max="5145" width="4.140625" style="673" customWidth="1"/>
    <col min="5146" max="5146" width="13.28515625" style="673" customWidth="1"/>
    <col min="5147" max="5147" width="28.140625" style="673" customWidth="1"/>
    <col min="5148" max="5148" width="11" style="673" customWidth="1"/>
    <col min="5149" max="5149" width="14.42578125" style="673" customWidth="1"/>
    <col min="5150" max="5150" width="4.140625" style="673" customWidth="1"/>
    <col min="5151" max="5152" width="11" style="673" customWidth="1"/>
    <col min="5153" max="5153" width="14.42578125" style="673" customWidth="1"/>
    <col min="5154" max="5154" width="4.140625" style="673" customWidth="1"/>
    <col min="5155" max="5155" width="14.42578125" style="673" customWidth="1"/>
    <col min="5156" max="5352" width="11" style="673"/>
    <col min="5353" max="5353" width="29.42578125" style="673" customWidth="1"/>
    <col min="5354" max="5354" width="12.28515625" style="673" customWidth="1"/>
    <col min="5355" max="5355" width="10.42578125" style="673" customWidth="1"/>
    <col min="5356" max="5356" width="12.28515625" style="673" customWidth="1"/>
    <col min="5357" max="5357" width="10.7109375" style="673" customWidth="1"/>
    <col min="5358" max="5358" width="31.7109375" style="673" customWidth="1"/>
    <col min="5359" max="5362" width="13.7109375" style="673" customWidth="1"/>
    <col min="5363" max="5363" width="32.7109375" style="673" customWidth="1"/>
    <col min="5364" max="5364" width="20.7109375" style="673" customWidth="1"/>
    <col min="5365" max="5385" width="11" style="673" customWidth="1"/>
    <col min="5386" max="5386" width="9.85546875" style="673" customWidth="1"/>
    <col min="5387" max="5399" width="11" style="673" customWidth="1"/>
    <col min="5400" max="5400" width="14.42578125" style="673" customWidth="1"/>
    <col min="5401" max="5401" width="4.140625" style="673" customWidth="1"/>
    <col min="5402" max="5402" width="13.28515625" style="673" customWidth="1"/>
    <col min="5403" max="5403" width="28.140625" style="673" customWidth="1"/>
    <col min="5404" max="5404" width="11" style="673" customWidth="1"/>
    <col min="5405" max="5405" width="14.42578125" style="673" customWidth="1"/>
    <col min="5406" max="5406" width="4.140625" style="673" customWidth="1"/>
    <col min="5407" max="5408" width="11" style="673" customWidth="1"/>
    <col min="5409" max="5409" width="14.42578125" style="673" customWidth="1"/>
    <col min="5410" max="5410" width="4.140625" style="673" customWidth="1"/>
    <col min="5411" max="5411" width="14.42578125" style="673" customWidth="1"/>
    <col min="5412" max="5608" width="11" style="673"/>
    <col min="5609" max="5609" width="29.42578125" style="673" customWidth="1"/>
    <col min="5610" max="5610" width="12.28515625" style="673" customWidth="1"/>
    <col min="5611" max="5611" width="10.42578125" style="673" customWidth="1"/>
    <col min="5612" max="5612" width="12.28515625" style="673" customWidth="1"/>
    <col min="5613" max="5613" width="10.7109375" style="673" customWidth="1"/>
    <col min="5614" max="5614" width="31.7109375" style="673" customWidth="1"/>
    <col min="5615" max="5618" width="13.7109375" style="673" customWidth="1"/>
    <col min="5619" max="5619" width="32.7109375" style="673" customWidth="1"/>
    <col min="5620" max="5620" width="20.7109375" style="673" customWidth="1"/>
    <col min="5621" max="5641" width="11" style="673" customWidth="1"/>
    <col min="5642" max="5642" width="9.85546875" style="673" customWidth="1"/>
    <col min="5643" max="5655" width="11" style="673" customWidth="1"/>
    <col min="5656" max="5656" width="14.42578125" style="673" customWidth="1"/>
    <col min="5657" max="5657" width="4.140625" style="673" customWidth="1"/>
    <col min="5658" max="5658" width="13.28515625" style="673" customWidth="1"/>
    <col min="5659" max="5659" width="28.140625" style="673" customWidth="1"/>
    <col min="5660" max="5660" width="11" style="673" customWidth="1"/>
    <col min="5661" max="5661" width="14.42578125" style="673" customWidth="1"/>
    <col min="5662" max="5662" width="4.140625" style="673" customWidth="1"/>
    <col min="5663" max="5664" width="11" style="673" customWidth="1"/>
    <col min="5665" max="5665" width="14.42578125" style="673" customWidth="1"/>
    <col min="5666" max="5666" width="4.140625" style="673" customWidth="1"/>
    <col min="5667" max="5667" width="14.42578125" style="673" customWidth="1"/>
    <col min="5668" max="5864" width="11" style="673"/>
    <col min="5865" max="5865" width="29.42578125" style="673" customWidth="1"/>
    <col min="5866" max="5866" width="12.28515625" style="673" customWidth="1"/>
    <col min="5867" max="5867" width="10.42578125" style="673" customWidth="1"/>
    <col min="5868" max="5868" width="12.28515625" style="673" customWidth="1"/>
    <col min="5869" max="5869" width="10.7109375" style="673" customWidth="1"/>
    <col min="5870" max="5870" width="31.7109375" style="673" customWidth="1"/>
    <col min="5871" max="5874" width="13.7109375" style="673" customWidth="1"/>
    <col min="5875" max="5875" width="32.7109375" style="673" customWidth="1"/>
    <col min="5876" max="5876" width="20.7109375" style="673" customWidth="1"/>
    <col min="5877" max="5897" width="11" style="673" customWidth="1"/>
    <col min="5898" max="5898" width="9.85546875" style="673" customWidth="1"/>
    <col min="5899" max="5911" width="11" style="673" customWidth="1"/>
    <col min="5912" max="5912" width="14.42578125" style="673" customWidth="1"/>
    <col min="5913" max="5913" width="4.140625" style="673" customWidth="1"/>
    <col min="5914" max="5914" width="13.28515625" style="673" customWidth="1"/>
    <col min="5915" max="5915" width="28.140625" style="673" customWidth="1"/>
    <col min="5916" max="5916" width="11" style="673" customWidth="1"/>
    <col min="5917" max="5917" width="14.42578125" style="673" customWidth="1"/>
    <col min="5918" max="5918" width="4.140625" style="673" customWidth="1"/>
    <col min="5919" max="5920" width="11" style="673" customWidth="1"/>
    <col min="5921" max="5921" width="14.42578125" style="673" customWidth="1"/>
    <col min="5922" max="5922" width="4.140625" style="673" customWidth="1"/>
    <col min="5923" max="5923" width="14.42578125" style="673" customWidth="1"/>
    <col min="5924" max="6120" width="11" style="673"/>
    <col min="6121" max="6121" width="29.42578125" style="673" customWidth="1"/>
    <col min="6122" max="6122" width="12.28515625" style="673" customWidth="1"/>
    <col min="6123" max="6123" width="10.42578125" style="673" customWidth="1"/>
    <col min="6124" max="6124" width="12.28515625" style="673" customWidth="1"/>
    <col min="6125" max="6125" width="10.7109375" style="673" customWidth="1"/>
    <col min="6126" max="6126" width="31.7109375" style="673" customWidth="1"/>
    <col min="6127" max="6130" width="13.7109375" style="673" customWidth="1"/>
    <col min="6131" max="6131" width="32.7109375" style="673" customWidth="1"/>
    <col min="6132" max="6132" width="20.7109375" style="673" customWidth="1"/>
    <col min="6133" max="6153" width="11" style="673" customWidth="1"/>
    <col min="6154" max="6154" width="9.85546875" style="673" customWidth="1"/>
    <col min="6155" max="6167" width="11" style="673" customWidth="1"/>
    <col min="6168" max="6168" width="14.42578125" style="673" customWidth="1"/>
    <col min="6169" max="6169" width="4.140625" style="673" customWidth="1"/>
    <col min="6170" max="6170" width="13.28515625" style="673" customWidth="1"/>
    <col min="6171" max="6171" width="28.140625" style="673" customWidth="1"/>
    <col min="6172" max="6172" width="11" style="673" customWidth="1"/>
    <col min="6173" max="6173" width="14.42578125" style="673" customWidth="1"/>
    <col min="6174" max="6174" width="4.140625" style="673" customWidth="1"/>
    <col min="6175" max="6176" width="11" style="673" customWidth="1"/>
    <col min="6177" max="6177" width="14.42578125" style="673" customWidth="1"/>
    <col min="6178" max="6178" width="4.140625" style="673" customWidth="1"/>
    <col min="6179" max="6179" width="14.42578125" style="673" customWidth="1"/>
    <col min="6180" max="6376" width="11" style="673"/>
    <col min="6377" max="6377" width="29.42578125" style="673" customWidth="1"/>
    <col min="6378" max="6378" width="12.28515625" style="673" customWidth="1"/>
    <col min="6379" max="6379" width="10.42578125" style="673" customWidth="1"/>
    <col min="6380" max="6380" width="12.28515625" style="673" customWidth="1"/>
    <col min="6381" max="6381" width="10.7109375" style="673" customWidth="1"/>
    <col min="6382" max="6382" width="31.7109375" style="673" customWidth="1"/>
    <col min="6383" max="6386" width="13.7109375" style="673" customWidth="1"/>
    <col min="6387" max="6387" width="32.7109375" style="673" customWidth="1"/>
    <col min="6388" max="6388" width="20.7109375" style="673" customWidth="1"/>
    <col min="6389" max="6409" width="11" style="673" customWidth="1"/>
    <col min="6410" max="6410" width="9.85546875" style="673" customWidth="1"/>
    <col min="6411" max="6423" width="11" style="673" customWidth="1"/>
    <col min="6424" max="6424" width="14.42578125" style="673" customWidth="1"/>
    <col min="6425" max="6425" width="4.140625" style="673" customWidth="1"/>
    <col min="6426" max="6426" width="13.28515625" style="673" customWidth="1"/>
    <col min="6427" max="6427" width="28.140625" style="673" customWidth="1"/>
    <col min="6428" max="6428" width="11" style="673" customWidth="1"/>
    <col min="6429" max="6429" width="14.42578125" style="673" customWidth="1"/>
    <col min="6430" max="6430" width="4.140625" style="673" customWidth="1"/>
    <col min="6431" max="6432" width="11" style="673" customWidth="1"/>
    <col min="6433" max="6433" width="14.42578125" style="673" customWidth="1"/>
    <col min="6434" max="6434" width="4.140625" style="673" customWidth="1"/>
    <col min="6435" max="6435" width="14.42578125" style="673" customWidth="1"/>
    <col min="6436" max="6632" width="11" style="673"/>
    <col min="6633" max="6633" width="29.42578125" style="673" customWidth="1"/>
    <col min="6634" max="6634" width="12.28515625" style="673" customWidth="1"/>
    <col min="6635" max="6635" width="10.42578125" style="673" customWidth="1"/>
    <col min="6636" max="6636" width="12.28515625" style="673" customWidth="1"/>
    <col min="6637" max="6637" width="10.7109375" style="673" customWidth="1"/>
    <col min="6638" max="6638" width="31.7109375" style="673" customWidth="1"/>
    <col min="6639" max="6642" width="13.7109375" style="673" customWidth="1"/>
    <col min="6643" max="6643" width="32.7109375" style="673" customWidth="1"/>
    <col min="6644" max="6644" width="20.7109375" style="673" customWidth="1"/>
    <col min="6645" max="6665" width="11" style="673" customWidth="1"/>
    <col min="6666" max="6666" width="9.85546875" style="673" customWidth="1"/>
    <col min="6667" max="6679" width="11" style="673" customWidth="1"/>
    <col min="6680" max="6680" width="14.42578125" style="673" customWidth="1"/>
    <col min="6681" max="6681" width="4.140625" style="673" customWidth="1"/>
    <col min="6682" max="6682" width="13.28515625" style="673" customWidth="1"/>
    <col min="6683" max="6683" width="28.140625" style="673" customWidth="1"/>
    <col min="6684" max="6684" width="11" style="673" customWidth="1"/>
    <col min="6685" max="6685" width="14.42578125" style="673" customWidth="1"/>
    <col min="6686" max="6686" width="4.140625" style="673" customWidth="1"/>
    <col min="6687" max="6688" width="11" style="673" customWidth="1"/>
    <col min="6689" max="6689" width="14.42578125" style="673" customWidth="1"/>
    <col min="6690" max="6690" width="4.140625" style="673" customWidth="1"/>
    <col min="6691" max="6691" width="14.42578125" style="673" customWidth="1"/>
    <col min="6692" max="6888" width="11" style="673"/>
    <col min="6889" max="6889" width="29.42578125" style="673" customWidth="1"/>
    <col min="6890" max="6890" width="12.28515625" style="673" customWidth="1"/>
    <col min="6891" max="6891" width="10.42578125" style="673" customWidth="1"/>
    <col min="6892" max="6892" width="12.28515625" style="673" customWidth="1"/>
    <col min="6893" max="6893" width="10.7109375" style="673" customWidth="1"/>
    <col min="6894" max="6894" width="31.7109375" style="673" customWidth="1"/>
    <col min="6895" max="6898" width="13.7109375" style="673" customWidth="1"/>
    <col min="6899" max="6899" width="32.7109375" style="673" customWidth="1"/>
    <col min="6900" max="6900" width="20.7109375" style="673" customWidth="1"/>
    <col min="6901" max="6921" width="11" style="673" customWidth="1"/>
    <col min="6922" max="6922" width="9.85546875" style="673" customWidth="1"/>
    <col min="6923" max="6935" width="11" style="673" customWidth="1"/>
    <col min="6936" max="6936" width="14.42578125" style="673" customWidth="1"/>
    <col min="6937" max="6937" width="4.140625" style="673" customWidth="1"/>
    <col min="6938" max="6938" width="13.28515625" style="673" customWidth="1"/>
    <col min="6939" max="6939" width="28.140625" style="673" customWidth="1"/>
    <col min="6940" max="6940" width="11" style="673" customWidth="1"/>
    <col min="6941" max="6941" width="14.42578125" style="673" customWidth="1"/>
    <col min="6942" max="6942" width="4.140625" style="673" customWidth="1"/>
    <col min="6943" max="6944" width="11" style="673" customWidth="1"/>
    <col min="6945" max="6945" width="14.42578125" style="673" customWidth="1"/>
    <col min="6946" max="6946" width="4.140625" style="673" customWidth="1"/>
    <col min="6947" max="6947" width="14.42578125" style="673" customWidth="1"/>
    <col min="6948" max="7144" width="11" style="673"/>
    <col min="7145" max="7145" width="29.42578125" style="673" customWidth="1"/>
    <col min="7146" max="7146" width="12.28515625" style="673" customWidth="1"/>
    <col min="7147" max="7147" width="10.42578125" style="673" customWidth="1"/>
    <col min="7148" max="7148" width="12.28515625" style="673" customWidth="1"/>
    <col min="7149" max="7149" width="10.7109375" style="673" customWidth="1"/>
    <col min="7150" max="7150" width="31.7109375" style="673" customWidth="1"/>
    <col min="7151" max="7154" width="13.7109375" style="673" customWidth="1"/>
    <col min="7155" max="7155" width="32.7109375" style="673" customWidth="1"/>
    <col min="7156" max="7156" width="20.7109375" style="673" customWidth="1"/>
    <col min="7157" max="7177" width="11" style="673" customWidth="1"/>
    <col min="7178" max="7178" width="9.85546875" style="673" customWidth="1"/>
    <col min="7179" max="7191" width="11" style="673" customWidth="1"/>
    <col min="7192" max="7192" width="14.42578125" style="673" customWidth="1"/>
    <col min="7193" max="7193" width="4.140625" style="673" customWidth="1"/>
    <col min="7194" max="7194" width="13.28515625" style="673" customWidth="1"/>
    <col min="7195" max="7195" width="28.140625" style="673" customWidth="1"/>
    <col min="7196" max="7196" width="11" style="673" customWidth="1"/>
    <col min="7197" max="7197" width="14.42578125" style="673" customWidth="1"/>
    <col min="7198" max="7198" width="4.140625" style="673" customWidth="1"/>
    <col min="7199" max="7200" width="11" style="673" customWidth="1"/>
    <col min="7201" max="7201" width="14.42578125" style="673" customWidth="1"/>
    <col min="7202" max="7202" width="4.140625" style="673" customWidth="1"/>
    <col min="7203" max="7203" width="14.42578125" style="673" customWidth="1"/>
    <col min="7204" max="7400" width="11" style="673"/>
    <col min="7401" max="7401" width="29.42578125" style="673" customWidth="1"/>
    <col min="7402" max="7402" width="12.28515625" style="673" customWidth="1"/>
    <col min="7403" max="7403" width="10.42578125" style="673" customWidth="1"/>
    <col min="7404" max="7404" width="12.28515625" style="673" customWidth="1"/>
    <col min="7405" max="7405" width="10.7109375" style="673" customWidth="1"/>
    <col min="7406" max="7406" width="31.7109375" style="673" customWidth="1"/>
    <col min="7407" max="7410" width="13.7109375" style="673" customWidth="1"/>
    <col min="7411" max="7411" width="32.7109375" style="673" customWidth="1"/>
    <col min="7412" max="7412" width="20.7109375" style="673" customWidth="1"/>
    <col min="7413" max="7433" width="11" style="673" customWidth="1"/>
    <col min="7434" max="7434" width="9.85546875" style="673" customWidth="1"/>
    <col min="7435" max="7447" width="11" style="673" customWidth="1"/>
    <col min="7448" max="7448" width="14.42578125" style="673" customWidth="1"/>
    <col min="7449" max="7449" width="4.140625" style="673" customWidth="1"/>
    <col min="7450" max="7450" width="13.28515625" style="673" customWidth="1"/>
    <col min="7451" max="7451" width="28.140625" style="673" customWidth="1"/>
    <col min="7452" max="7452" width="11" style="673" customWidth="1"/>
    <col min="7453" max="7453" width="14.42578125" style="673" customWidth="1"/>
    <col min="7454" max="7454" width="4.140625" style="673" customWidth="1"/>
    <col min="7455" max="7456" width="11" style="673" customWidth="1"/>
    <col min="7457" max="7457" width="14.42578125" style="673" customWidth="1"/>
    <col min="7458" max="7458" width="4.140625" style="673" customWidth="1"/>
    <col min="7459" max="7459" width="14.42578125" style="673" customWidth="1"/>
    <col min="7460" max="7656" width="11" style="673"/>
    <col min="7657" max="7657" width="29.42578125" style="673" customWidth="1"/>
    <col min="7658" max="7658" width="12.28515625" style="673" customWidth="1"/>
    <col min="7659" max="7659" width="10.42578125" style="673" customWidth="1"/>
    <col min="7660" max="7660" width="12.28515625" style="673" customWidth="1"/>
    <col min="7661" max="7661" width="10.7109375" style="673" customWidth="1"/>
    <col min="7662" max="7662" width="31.7109375" style="673" customWidth="1"/>
    <col min="7663" max="7666" width="13.7109375" style="673" customWidth="1"/>
    <col min="7667" max="7667" width="32.7109375" style="673" customWidth="1"/>
    <col min="7668" max="7668" width="20.7109375" style="673" customWidth="1"/>
    <col min="7669" max="7689" width="11" style="673" customWidth="1"/>
    <col min="7690" max="7690" width="9.85546875" style="673" customWidth="1"/>
    <col min="7691" max="7703" width="11" style="673" customWidth="1"/>
    <col min="7704" max="7704" width="14.42578125" style="673" customWidth="1"/>
    <col min="7705" max="7705" width="4.140625" style="673" customWidth="1"/>
    <col min="7706" max="7706" width="13.28515625" style="673" customWidth="1"/>
    <col min="7707" max="7707" width="28.140625" style="673" customWidth="1"/>
    <col min="7708" max="7708" width="11" style="673" customWidth="1"/>
    <col min="7709" max="7709" width="14.42578125" style="673" customWidth="1"/>
    <col min="7710" max="7710" width="4.140625" style="673" customWidth="1"/>
    <col min="7711" max="7712" width="11" style="673" customWidth="1"/>
    <col min="7713" max="7713" width="14.42578125" style="673" customWidth="1"/>
    <col min="7714" max="7714" width="4.140625" style="673" customWidth="1"/>
    <col min="7715" max="7715" width="14.42578125" style="673" customWidth="1"/>
    <col min="7716" max="7912" width="11" style="673"/>
    <col min="7913" max="7913" width="29.42578125" style="673" customWidth="1"/>
    <col min="7914" max="7914" width="12.28515625" style="673" customWidth="1"/>
    <col min="7915" max="7915" width="10.42578125" style="673" customWidth="1"/>
    <col min="7916" max="7916" width="12.28515625" style="673" customWidth="1"/>
    <col min="7917" max="7917" width="10.7109375" style="673" customWidth="1"/>
    <col min="7918" max="7918" width="31.7109375" style="673" customWidth="1"/>
    <col min="7919" max="7922" width="13.7109375" style="673" customWidth="1"/>
    <col min="7923" max="7923" width="32.7109375" style="673" customWidth="1"/>
    <col min="7924" max="7924" width="20.7109375" style="673" customWidth="1"/>
    <col min="7925" max="7945" width="11" style="673" customWidth="1"/>
    <col min="7946" max="7946" width="9.85546875" style="673" customWidth="1"/>
    <col min="7947" max="7959" width="11" style="673" customWidth="1"/>
    <col min="7960" max="7960" width="14.42578125" style="673" customWidth="1"/>
    <col min="7961" max="7961" width="4.140625" style="673" customWidth="1"/>
    <col min="7962" max="7962" width="13.28515625" style="673" customWidth="1"/>
    <col min="7963" max="7963" width="28.140625" style="673" customWidth="1"/>
    <col min="7964" max="7964" width="11" style="673" customWidth="1"/>
    <col min="7965" max="7965" width="14.42578125" style="673" customWidth="1"/>
    <col min="7966" max="7966" width="4.140625" style="673" customWidth="1"/>
    <col min="7967" max="7968" width="11" style="673" customWidth="1"/>
    <col min="7969" max="7969" width="14.42578125" style="673" customWidth="1"/>
    <col min="7970" max="7970" width="4.140625" style="673" customWidth="1"/>
    <col min="7971" max="7971" width="14.42578125" style="673" customWidth="1"/>
    <col min="7972" max="8168" width="11" style="673"/>
    <col min="8169" max="8169" width="29.42578125" style="673" customWidth="1"/>
    <col min="8170" max="8170" width="12.28515625" style="673" customWidth="1"/>
    <col min="8171" max="8171" width="10.42578125" style="673" customWidth="1"/>
    <col min="8172" max="8172" width="12.28515625" style="673" customWidth="1"/>
    <col min="8173" max="8173" width="10.7109375" style="673" customWidth="1"/>
    <col min="8174" max="8174" width="31.7109375" style="673" customWidth="1"/>
    <col min="8175" max="8178" width="13.7109375" style="673" customWidth="1"/>
    <col min="8179" max="8179" width="32.7109375" style="673" customWidth="1"/>
    <col min="8180" max="8180" width="20.7109375" style="673" customWidth="1"/>
    <col min="8181" max="8201" width="11" style="673" customWidth="1"/>
    <col min="8202" max="8202" width="9.85546875" style="673" customWidth="1"/>
    <col min="8203" max="8215" width="11" style="673" customWidth="1"/>
    <col min="8216" max="8216" width="14.42578125" style="673" customWidth="1"/>
    <col min="8217" max="8217" width="4.140625" style="673" customWidth="1"/>
    <col min="8218" max="8218" width="13.28515625" style="673" customWidth="1"/>
    <col min="8219" max="8219" width="28.140625" style="673" customWidth="1"/>
    <col min="8220" max="8220" width="11" style="673" customWidth="1"/>
    <col min="8221" max="8221" width="14.42578125" style="673" customWidth="1"/>
    <col min="8222" max="8222" width="4.140625" style="673" customWidth="1"/>
    <col min="8223" max="8224" width="11" style="673" customWidth="1"/>
    <col min="8225" max="8225" width="14.42578125" style="673" customWidth="1"/>
    <col min="8226" max="8226" width="4.140625" style="673" customWidth="1"/>
    <col min="8227" max="8227" width="14.42578125" style="673" customWidth="1"/>
    <col min="8228" max="8424" width="11" style="673"/>
    <col min="8425" max="8425" width="29.42578125" style="673" customWidth="1"/>
    <col min="8426" max="8426" width="12.28515625" style="673" customWidth="1"/>
    <col min="8427" max="8427" width="10.42578125" style="673" customWidth="1"/>
    <col min="8428" max="8428" width="12.28515625" style="673" customWidth="1"/>
    <col min="8429" max="8429" width="10.7109375" style="673" customWidth="1"/>
    <col min="8430" max="8430" width="31.7109375" style="673" customWidth="1"/>
    <col min="8431" max="8434" width="13.7109375" style="673" customWidth="1"/>
    <col min="8435" max="8435" width="32.7109375" style="673" customWidth="1"/>
    <col min="8436" max="8436" width="20.7109375" style="673" customWidth="1"/>
    <col min="8437" max="8457" width="11" style="673" customWidth="1"/>
    <col min="8458" max="8458" width="9.85546875" style="673" customWidth="1"/>
    <col min="8459" max="8471" width="11" style="673" customWidth="1"/>
    <col min="8472" max="8472" width="14.42578125" style="673" customWidth="1"/>
    <col min="8473" max="8473" width="4.140625" style="673" customWidth="1"/>
    <col min="8474" max="8474" width="13.28515625" style="673" customWidth="1"/>
    <col min="8475" max="8475" width="28.140625" style="673" customWidth="1"/>
    <col min="8476" max="8476" width="11" style="673" customWidth="1"/>
    <col min="8477" max="8477" width="14.42578125" style="673" customWidth="1"/>
    <col min="8478" max="8478" width="4.140625" style="673" customWidth="1"/>
    <col min="8479" max="8480" width="11" style="673" customWidth="1"/>
    <col min="8481" max="8481" width="14.42578125" style="673" customWidth="1"/>
    <col min="8482" max="8482" width="4.140625" style="673" customWidth="1"/>
    <col min="8483" max="8483" width="14.42578125" style="673" customWidth="1"/>
    <col min="8484" max="8680" width="11" style="673"/>
    <col min="8681" max="8681" width="29.42578125" style="673" customWidth="1"/>
    <col min="8682" max="8682" width="12.28515625" style="673" customWidth="1"/>
    <col min="8683" max="8683" width="10.42578125" style="673" customWidth="1"/>
    <col min="8684" max="8684" width="12.28515625" style="673" customWidth="1"/>
    <col min="8685" max="8685" width="10.7109375" style="673" customWidth="1"/>
    <col min="8686" max="8686" width="31.7109375" style="673" customWidth="1"/>
    <col min="8687" max="8690" width="13.7109375" style="673" customWidth="1"/>
    <col min="8691" max="8691" width="32.7109375" style="673" customWidth="1"/>
    <col min="8692" max="8692" width="20.7109375" style="673" customWidth="1"/>
    <col min="8693" max="8713" width="11" style="673" customWidth="1"/>
    <col min="8714" max="8714" width="9.85546875" style="673" customWidth="1"/>
    <col min="8715" max="8727" width="11" style="673" customWidth="1"/>
    <col min="8728" max="8728" width="14.42578125" style="673" customWidth="1"/>
    <col min="8729" max="8729" width="4.140625" style="673" customWidth="1"/>
    <col min="8730" max="8730" width="13.28515625" style="673" customWidth="1"/>
    <col min="8731" max="8731" width="28.140625" style="673" customWidth="1"/>
    <col min="8732" max="8732" width="11" style="673" customWidth="1"/>
    <col min="8733" max="8733" width="14.42578125" style="673" customWidth="1"/>
    <col min="8734" max="8734" width="4.140625" style="673" customWidth="1"/>
    <col min="8735" max="8736" width="11" style="673" customWidth="1"/>
    <col min="8737" max="8737" width="14.42578125" style="673" customWidth="1"/>
    <col min="8738" max="8738" width="4.140625" style="673" customWidth="1"/>
    <col min="8739" max="8739" width="14.42578125" style="673" customWidth="1"/>
    <col min="8740" max="8936" width="11" style="673"/>
    <col min="8937" max="8937" width="29.42578125" style="673" customWidth="1"/>
    <col min="8938" max="8938" width="12.28515625" style="673" customWidth="1"/>
    <col min="8939" max="8939" width="10.42578125" style="673" customWidth="1"/>
    <col min="8940" max="8940" width="12.28515625" style="673" customWidth="1"/>
    <col min="8941" max="8941" width="10.7109375" style="673" customWidth="1"/>
    <col min="8942" max="8942" width="31.7109375" style="673" customWidth="1"/>
    <col min="8943" max="8946" width="13.7109375" style="673" customWidth="1"/>
    <col min="8947" max="8947" width="32.7109375" style="673" customWidth="1"/>
    <col min="8948" max="8948" width="20.7109375" style="673" customWidth="1"/>
    <col min="8949" max="8969" width="11" style="673" customWidth="1"/>
    <col min="8970" max="8970" width="9.85546875" style="673" customWidth="1"/>
    <col min="8971" max="8983" width="11" style="673" customWidth="1"/>
    <col min="8984" max="8984" width="14.42578125" style="673" customWidth="1"/>
    <col min="8985" max="8985" width="4.140625" style="673" customWidth="1"/>
    <col min="8986" max="8986" width="13.28515625" style="673" customWidth="1"/>
    <col min="8987" max="8987" width="28.140625" style="673" customWidth="1"/>
    <col min="8988" max="8988" width="11" style="673" customWidth="1"/>
    <col min="8989" max="8989" width="14.42578125" style="673" customWidth="1"/>
    <col min="8990" max="8990" width="4.140625" style="673" customWidth="1"/>
    <col min="8991" max="8992" width="11" style="673" customWidth="1"/>
    <col min="8993" max="8993" width="14.42578125" style="673" customWidth="1"/>
    <col min="8994" max="8994" width="4.140625" style="673" customWidth="1"/>
    <col min="8995" max="8995" width="14.42578125" style="673" customWidth="1"/>
    <col min="8996" max="9192" width="11" style="673"/>
    <col min="9193" max="9193" width="29.42578125" style="673" customWidth="1"/>
    <col min="9194" max="9194" width="12.28515625" style="673" customWidth="1"/>
    <col min="9195" max="9195" width="10.42578125" style="673" customWidth="1"/>
    <col min="9196" max="9196" width="12.28515625" style="673" customWidth="1"/>
    <col min="9197" max="9197" width="10.7109375" style="673" customWidth="1"/>
    <col min="9198" max="9198" width="31.7109375" style="673" customWidth="1"/>
    <col min="9199" max="9202" width="13.7109375" style="673" customWidth="1"/>
    <col min="9203" max="9203" width="32.7109375" style="673" customWidth="1"/>
    <col min="9204" max="9204" width="20.7109375" style="673" customWidth="1"/>
    <col min="9205" max="9225" width="11" style="673" customWidth="1"/>
    <col min="9226" max="9226" width="9.85546875" style="673" customWidth="1"/>
    <col min="9227" max="9239" width="11" style="673" customWidth="1"/>
    <col min="9240" max="9240" width="14.42578125" style="673" customWidth="1"/>
    <col min="9241" max="9241" width="4.140625" style="673" customWidth="1"/>
    <col min="9242" max="9242" width="13.28515625" style="673" customWidth="1"/>
    <col min="9243" max="9243" width="28.140625" style="673" customWidth="1"/>
    <col min="9244" max="9244" width="11" style="673" customWidth="1"/>
    <col min="9245" max="9245" width="14.42578125" style="673" customWidth="1"/>
    <col min="9246" max="9246" width="4.140625" style="673" customWidth="1"/>
    <col min="9247" max="9248" width="11" style="673" customWidth="1"/>
    <col min="9249" max="9249" width="14.42578125" style="673" customWidth="1"/>
    <col min="9250" max="9250" width="4.140625" style="673" customWidth="1"/>
    <col min="9251" max="9251" width="14.42578125" style="673" customWidth="1"/>
    <col min="9252" max="9448" width="11" style="673"/>
    <col min="9449" max="9449" width="29.42578125" style="673" customWidth="1"/>
    <col min="9450" max="9450" width="12.28515625" style="673" customWidth="1"/>
    <col min="9451" max="9451" width="10.42578125" style="673" customWidth="1"/>
    <col min="9452" max="9452" width="12.28515625" style="673" customWidth="1"/>
    <col min="9453" max="9453" width="10.7109375" style="673" customWidth="1"/>
    <col min="9454" max="9454" width="31.7109375" style="673" customWidth="1"/>
    <col min="9455" max="9458" width="13.7109375" style="673" customWidth="1"/>
    <col min="9459" max="9459" width="32.7109375" style="673" customWidth="1"/>
    <col min="9460" max="9460" width="20.7109375" style="673" customWidth="1"/>
    <col min="9461" max="9481" width="11" style="673" customWidth="1"/>
    <col min="9482" max="9482" width="9.85546875" style="673" customWidth="1"/>
    <col min="9483" max="9495" width="11" style="673" customWidth="1"/>
    <col min="9496" max="9496" width="14.42578125" style="673" customWidth="1"/>
    <col min="9497" max="9497" width="4.140625" style="673" customWidth="1"/>
    <col min="9498" max="9498" width="13.28515625" style="673" customWidth="1"/>
    <col min="9499" max="9499" width="28.140625" style="673" customWidth="1"/>
    <col min="9500" max="9500" width="11" style="673" customWidth="1"/>
    <col min="9501" max="9501" width="14.42578125" style="673" customWidth="1"/>
    <col min="9502" max="9502" width="4.140625" style="673" customWidth="1"/>
    <col min="9503" max="9504" width="11" style="673" customWidth="1"/>
    <col min="9505" max="9505" width="14.42578125" style="673" customWidth="1"/>
    <col min="9506" max="9506" width="4.140625" style="673" customWidth="1"/>
    <col min="9507" max="9507" width="14.42578125" style="673" customWidth="1"/>
    <col min="9508" max="9704" width="11" style="673"/>
    <col min="9705" max="9705" width="29.42578125" style="673" customWidth="1"/>
    <col min="9706" max="9706" width="12.28515625" style="673" customWidth="1"/>
    <col min="9707" max="9707" width="10.42578125" style="673" customWidth="1"/>
    <col min="9708" max="9708" width="12.28515625" style="673" customWidth="1"/>
    <col min="9709" max="9709" width="10.7109375" style="673" customWidth="1"/>
    <col min="9710" max="9710" width="31.7109375" style="673" customWidth="1"/>
    <col min="9711" max="9714" width="13.7109375" style="673" customWidth="1"/>
    <col min="9715" max="9715" width="32.7109375" style="673" customWidth="1"/>
    <col min="9716" max="9716" width="20.7109375" style="673" customWidth="1"/>
    <col min="9717" max="9737" width="11" style="673" customWidth="1"/>
    <col min="9738" max="9738" width="9.85546875" style="673" customWidth="1"/>
    <col min="9739" max="9751" width="11" style="673" customWidth="1"/>
    <col min="9752" max="9752" width="14.42578125" style="673" customWidth="1"/>
    <col min="9753" max="9753" width="4.140625" style="673" customWidth="1"/>
    <col min="9754" max="9754" width="13.28515625" style="673" customWidth="1"/>
    <col min="9755" max="9755" width="28.140625" style="673" customWidth="1"/>
    <col min="9756" max="9756" width="11" style="673" customWidth="1"/>
    <col min="9757" max="9757" width="14.42578125" style="673" customWidth="1"/>
    <col min="9758" max="9758" width="4.140625" style="673" customWidth="1"/>
    <col min="9759" max="9760" width="11" style="673" customWidth="1"/>
    <col min="9761" max="9761" width="14.42578125" style="673" customWidth="1"/>
    <col min="9762" max="9762" width="4.140625" style="673" customWidth="1"/>
    <col min="9763" max="9763" width="14.42578125" style="673" customWidth="1"/>
    <col min="9764" max="9960" width="11" style="673"/>
    <col min="9961" max="9961" width="29.42578125" style="673" customWidth="1"/>
    <col min="9962" max="9962" width="12.28515625" style="673" customWidth="1"/>
    <col min="9963" max="9963" width="10.42578125" style="673" customWidth="1"/>
    <col min="9964" max="9964" width="12.28515625" style="673" customWidth="1"/>
    <col min="9965" max="9965" width="10.7109375" style="673" customWidth="1"/>
    <col min="9966" max="9966" width="31.7109375" style="673" customWidth="1"/>
    <col min="9967" max="9970" width="13.7109375" style="673" customWidth="1"/>
    <col min="9971" max="9971" width="32.7109375" style="673" customWidth="1"/>
    <col min="9972" max="9972" width="20.7109375" style="673" customWidth="1"/>
    <col min="9973" max="9993" width="11" style="673" customWidth="1"/>
    <col min="9994" max="9994" width="9.85546875" style="673" customWidth="1"/>
    <col min="9995" max="10007" width="11" style="673" customWidth="1"/>
    <col min="10008" max="10008" width="14.42578125" style="673" customWidth="1"/>
    <col min="10009" max="10009" width="4.140625" style="673" customWidth="1"/>
    <col min="10010" max="10010" width="13.28515625" style="673" customWidth="1"/>
    <col min="10011" max="10011" width="28.140625" style="673" customWidth="1"/>
    <col min="10012" max="10012" width="11" style="673" customWidth="1"/>
    <col min="10013" max="10013" width="14.42578125" style="673" customWidth="1"/>
    <col min="10014" max="10014" width="4.140625" style="673" customWidth="1"/>
    <col min="10015" max="10016" width="11" style="673" customWidth="1"/>
    <col min="10017" max="10017" width="14.42578125" style="673" customWidth="1"/>
    <col min="10018" max="10018" width="4.140625" style="673" customWidth="1"/>
    <col min="10019" max="10019" width="14.42578125" style="673" customWidth="1"/>
    <col min="10020" max="10216" width="11" style="673"/>
    <col min="10217" max="10217" width="29.42578125" style="673" customWidth="1"/>
    <col min="10218" max="10218" width="12.28515625" style="673" customWidth="1"/>
    <col min="10219" max="10219" width="10.42578125" style="673" customWidth="1"/>
    <col min="10220" max="10220" width="12.28515625" style="673" customWidth="1"/>
    <col min="10221" max="10221" width="10.7109375" style="673" customWidth="1"/>
    <col min="10222" max="10222" width="31.7109375" style="673" customWidth="1"/>
    <col min="10223" max="10226" width="13.7109375" style="673" customWidth="1"/>
    <col min="10227" max="10227" width="32.7109375" style="673" customWidth="1"/>
    <col min="10228" max="10228" width="20.7109375" style="673" customWidth="1"/>
    <col min="10229" max="10249" width="11" style="673" customWidth="1"/>
    <col min="10250" max="10250" width="9.85546875" style="673" customWidth="1"/>
    <col min="10251" max="10263" width="11" style="673" customWidth="1"/>
    <col min="10264" max="10264" width="14.42578125" style="673" customWidth="1"/>
    <col min="10265" max="10265" width="4.140625" style="673" customWidth="1"/>
    <col min="10266" max="10266" width="13.28515625" style="673" customWidth="1"/>
    <col min="10267" max="10267" width="28.140625" style="673" customWidth="1"/>
    <col min="10268" max="10268" width="11" style="673" customWidth="1"/>
    <col min="10269" max="10269" width="14.42578125" style="673" customWidth="1"/>
    <col min="10270" max="10270" width="4.140625" style="673" customWidth="1"/>
    <col min="10271" max="10272" width="11" style="673" customWidth="1"/>
    <col min="10273" max="10273" width="14.42578125" style="673" customWidth="1"/>
    <col min="10274" max="10274" width="4.140625" style="673" customWidth="1"/>
    <col min="10275" max="10275" width="14.42578125" style="673" customWidth="1"/>
    <col min="10276" max="10472" width="11" style="673"/>
    <col min="10473" max="10473" width="29.42578125" style="673" customWidth="1"/>
    <col min="10474" max="10474" width="12.28515625" style="673" customWidth="1"/>
    <col min="10475" max="10475" width="10.42578125" style="673" customWidth="1"/>
    <col min="10476" max="10476" width="12.28515625" style="673" customWidth="1"/>
    <col min="10477" max="10477" width="10.7109375" style="673" customWidth="1"/>
    <col min="10478" max="10478" width="31.7109375" style="673" customWidth="1"/>
    <col min="10479" max="10482" width="13.7109375" style="673" customWidth="1"/>
    <col min="10483" max="10483" width="32.7109375" style="673" customWidth="1"/>
    <col min="10484" max="10484" width="20.7109375" style="673" customWidth="1"/>
    <col min="10485" max="10505" width="11" style="673" customWidth="1"/>
    <col min="10506" max="10506" width="9.85546875" style="673" customWidth="1"/>
    <col min="10507" max="10519" width="11" style="673" customWidth="1"/>
    <col min="10520" max="10520" width="14.42578125" style="673" customWidth="1"/>
    <col min="10521" max="10521" width="4.140625" style="673" customWidth="1"/>
    <col min="10522" max="10522" width="13.28515625" style="673" customWidth="1"/>
    <col min="10523" max="10523" width="28.140625" style="673" customWidth="1"/>
    <col min="10524" max="10524" width="11" style="673" customWidth="1"/>
    <col min="10525" max="10525" width="14.42578125" style="673" customWidth="1"/>
    <col min="10526" max="10526" width="4.140625" style="673" customWidth="1"/>
    <col min="10527" max="10528" width="11" style="673" customWidth="1"/>
    <col min="10529" max="10529" width="14.42578125" style="673" customWidth="1"/>
    <col min="10530" max="10530" width="4.140625" style="673" customWidth="1"/>
    <col min="10531" max="10531" width="14.42578125" style="673" customWidth="1"/>
    <col min="10532" max="10728" width="11" style="673"/>
    <col min="10729" max="10729" width="29.42578125" style="673" customWidth="1"/>
    <col min="10730" max="10730" width="12.28515625" style="673" customWidth="1"/>
    <col min="10731" max="10731" width="10.42578125" style="673" customWidth="1"/>
    <col min="10732" max="10732" width="12.28515625" style="673" customWidth="1"/>
    <col min="10733" max="10733" width="10.7109375" style="673" customWidth="1"/>
    <col min="10734" max="10734" width="31.7109375" style="673" customWidth="1"/>
    <col min="10735" max="10738" width="13.7109375" style="673" customWidth="1"/>
    <col min="10739" max="10739" width="32.7109375" style="673" customWidth="1"/>
    <col min="10740" max="10740" width="20.7109375" style="673" customWidth="1"/>
    <col min="10741" max="10761" width="11" style="673" customWidth="1"/>
    <col min="10762" max="10762" width="9.85546875" style="673" customWidth="1"/>
    <col min="10763" max="10775" width="11" style="673" customWidth="1"/>
    <col min="10776" max="10776" width="14.42578125" style="673" customWidth="1"/>
    <col min="10777" max="10777" width="4.140625" style="673" customWidth="1"/>
    <col min="10778" max="10778" width="13.28515625" style="673" customWidth="1"/>
    <col min="10779" max="10779" width="28.140625" style="673" customWidth="1"/>
    <col min="10780" max="10780" width="11" style="673" customWidth="1"/>
    <col min="10781" max="10781" width="14.42578125" style="673" customWidth="1"/>
    <col min="10782" max="10782" width="4.140625" style="673" customWidth="1"/>
    <col min="10783" max="10784" width="11" style="673" customWidth="1"/>
    <col min="10785" max="10785" width="14.42578125" style="673" customWidth="1"/>
    <col min="10786" max="10786" width="4.140625" style="673" customWidth="1"/>
    <col min="10787" max="10787" width="14.42578125" style="673" customWidth="1"/>
    <col min="10788" max="10984" width="11" style="673"/>
    <col min="10985" max="10985" width="29.42578125" style="673" customWidth="1"/>
    <col min="10986" max="10986" width="12.28515625" style="673" customWidth="1"/>
    <col min="10987" max="10987" width="10.42578125" style="673" customWidth="1"/>
    <col min="10988" max="10988" width="12.28515625" style="673" customWidth="1"/>
    <col min="10989" max="10989" width="10.7109375" style="673" customWidth="1"/>
    <col min="10990" max="10990" width="31.7109375" style="673" customWidth="1"/>
    <col min="10991" max="10994" width="13.7109375" style="673" customWidth="1"/>
    <col min="10995" max="10995" width="32.7109375" style="673" customWidth="1"/>
    <col min="10996" max="10996" width="20.7109375" style="673" customWidth="1"/>
    <col min="10997" max="11017" width="11" style="673" customWidth="1"/>
    <col min="11018" max="11018" width="9.85546875" style="673" customWidth="1"/>
    <col min="11019" max="11031" width="11" style="673" customWidth="1"/>
    <col min="11032" max="11032" width="14.42578125" style="673" customWidth="1"/>
    <col min="11033" max="11033" width="4.140625" style="673" customWidth="1"/>
    <col min="11034" max="11034" width="13.28515625" style="673" customWidth="1"/>
    <col min="11035" max="11035" width="28.140625" style="673" customWidth="1"/>
    <col min="11036" max="11036" width="11" style="673" customWidth="1"/>
    <col min="11037" max="11037" width="14.42578125" style="673" customWidth="1"/>
    <col min="11038" max="11038" width="4.140625" style="673" customWidth="1"/>
    <col min="11039" max="11040" width="11" style="673" customWidth="1"/>
    <col min="11041" max="11041" width="14.42578125" style="673" customWidth="1"/>
    <col min="11042" max="11042" width="4.140625" style="673" customWidth="1"/>
    <col min="11043" max="11043" width="14.42578125" style="673" customWidth="1"/>
    <col min="11044" max="11240" width="11" style="673"/>
    <col min="11241" max="11241" width="29.42578125" style="673" customWidth="1"/>
    <col min="11242" max="11242" width="12.28515625" style="673" customWidth="1"/>
    <col min="11243" max="11243" width="10.42578125" style="673" customWidth="1"/>
    <col min="11244" max="11244" width="12.28515625" style="673" customWidth="1"/>
    <col min="11245" max="11245" width="10.7109375" style="673" customWidth="1"/>
    <col min="11246" max="11246" width="31.7109375" style="673" customWidth="1"/>
    <col min="11247" max="11250" width="13.7109375" style="673" customWidth="1"/>
    <col min="11251" max="11251" width="32.7109375" style="673" customWidth="1"/>
    <col min="11252" max="11252" width="20.7109375" style="673" customWidth="1"/>
    <col min="11253" max="11273" width="11" style="673" customWidth="1"/>
    <col min="11274" max="11274" width="9.85546875" style="673" customWidth="1"/>
    <col min="11275" max="11287" width="11" style="673" customWidth="1"/>
    <col min="11288" max="11288" width="14.42578125" style="673" customWidth="1"/>
    <col min="11289" max="11289" width="4.140625" style="673" customWidth="1"/>
    <col min="11290" max="11290" width="13.28515625" style="673" customWidth="1"/>
    <col min="11291" max="11291" width="28.140625" style="673" customWidth="1"/>
    <col min="11292" max="11292" width="11" style="673" customWidth="1"/>
    <col min="11293" max="11293" width="14.42578125" style="673" customWidth="1"/>
    <col min="11294" max="11294" width="4.140625" style="673" customWidth="1"/>
    <col min="11295" max="11296" width="11" style="673" customWidth="1"/>
    <col min="11297" max="11297" width="14.42578125" style="673" customWidth="1"/>
    <col min="11298" max="11298" width="4.140625" style="673" customWidth="1"/>
    <col min="11299" max="11299" width="14.42578125" style="673" customWidth="1"/>
    <col min="11300" max="11496" width="11" style="673"/>
    <col min="11497" max="11497" width="29.42578125" style="673" customWidth="1"/>
    <col min="11498" max="11498" width="12.28515625" style="673" customWidth="1"/>
    <col min="11499" max="11499" width="10.42578125" style="673" customWidth="1"/>
    <col min="11500" max="11500" width="12.28515625" style="673" customWidth="1"/>
    <col min="11501" max="11501" width="10.7109375" style="673" customWidth="1"/>
    <col min="11502" max="11502" width="31.7109375" style="673" customWidth="1"/>
    <col min="11503" max="11506" width="13.7109375" style="673" customWidth="1"/>
    <col min="11507" max="11507" width="32.7109375" style="673" customWidth="1"/>
    <col min="11508" max="11508" width="20.7109375" style="673" customWidth="1"/>
    <col min="11509" max="11529" width="11" style="673" customWidth="1"/>
    <col min="11530" max="11530" width="9.85546875" style="673" customWidth="1"/>
    <col min="11531" max="11543" width="11" style="673" customWidth="1"/>
    <col min="11544" max="11544" width="14.42578125" style="673" customWidth="1"/>
    <col min="11545" max="11545" width="4.140625" style="673" customWidth="1"/>
    <col min="11546" max="11546" width="13.28515625" style="673" customWidth="1"/>
    <col min="11547" max="11547" width="28.140625" style="673" customWidth="1"/>
    <col min="11548" max="11548" width="11" style="673" customWidth="1"/>
    <col min="11549" max="11549" width="14.42578125" style="673" customWidth="1"/>
    <col min="11550" max="11550" width="4.140625" style="673" customWidth="1"/>
    <col min="11551" max="11552" width="11" style="673" customWidth="1"/>
    <col min="11553" max="11553" width="14.42578125" style="673" customWidth="1"/>
    <col min="11554" max="11554" width="4.140625" style="673" customWidth="1"/>
    <col min="11555" max="11555" width="14.42578125" style="673" customWidth="1"/>
    <col min="11556" max="11752" width="11" style="673"/>
    <col min="11753" max="11753" width="29.42578125" style="673" customWidth="1"/>
    <col min="11754" max="11754" width="12.28515625" style="673" customWidth="1"/>
    <col min="11755" max="11755" width="10.42578125" style="673" customWidth="1"/>
    <col min="11756" max="11756" width="12.28515625" style="673" customWidth="1"/>
    <col min="11757" max="11757" width="10.7109375" style="673" customWidth="1"/>
    <col min="11758" max="11758" width="31.7109375" style="673" customWidth="1"/>
    <col min="11759" max="11762" width="13.7109375" style="673" customWidth="1"/>
    <col min="11763" max="11763" width="32.7109375" style="673" customWidth="1"/>
    <col min="11764" max="11764" width="20.7109375" style="673" customWidth="1"/>
    <col min="11765" max="11785" width="11" style="673" customWidth="1"/>
    <col min="11786" max="11786" width="9.85546875" style="673" customWidth="1"/>
    <col min="11787" max="11799" width="11" style="673" customWidth="1"/>
    <col min="11800" max="11800" width="14.42578125" style="673" customWidth="1"/>
    <col min="11801" max="11801" width="4.140625" style="673" customWidth="1"/>
    <col min="11802" max="11802" width="13.28515625" style="673" customWidth="1"/>
    <col min="11803" max="11803" width="28.140625" style="673" customWidth="1"/>
    <col min="11804" max="11804" width="11" style="673" customWidth="1"/>
    <col min="11805" max="11805" width="14.42578125" style="673" customWidth="1"/>
    <col min="11806" max="11806" width="4.140625" style="673" customWidth="1"/>
    <col min="11807" max="11808" width="11" style="673" customWidth="1"/>
    <col min="11809" max="11809" width="14.42578125" style="673" customWidth="1"/>
    <col min="11810" max="11810" width="4.140625" style="673" customWidth="1"/>
    <col min="11811" max="11811" width="14.42578125" style="673" customWidth="1"/>
    <col min="11812" max="12008" width="11" style="673"/>
    <col min="12009" max="12009" width="29.42578125" style="673" customWidth="1"/>
    <col min="12010" max="12010" width="12.28515625" style="673" customWidth="1"/>
    <col min="12011" max="12011" width="10.42578125" style="673" customWidth="1"/>
    <col min="12012" max="12012" width="12.28515625" style="673" customWidth="1"/>
    <col min="12013" max="12013" width="10.7109375" style="673" customWidth="1"/>
    <col min="12014" max="12014" width="31.7109375" style="673" customWidth="1"/>
    <col min="12015" max="12018" width="13.7109375" style="673" customWidth="1"/>
    <col min="12019" max="12019" width="32.7109375" style="673" customWidth="1"/>
    <col min="12020" max="12020" width="20.7109375" style="673" customWidth="1"/>
    <col min="12021" max="12041" width="11" style="673" customWidth="1"/>
    <col min="12042" max="12042" width="9.85546875" style="673" customWidth="1"/>
    <col min="12043" max="12055" width="11" style="673" customWidth="1"/>
    <col min="12056" max="12056" width="14.42578125" style="673" customWidth="1"/>
    <col min="12057" max="12057" width="4.140625" style="673" customWidth="1"/>
    <col min="12058" max="12058" width="13.28515625" style="673" customWidth="1"/>
    <col min="12059" max="12059" width="28.140625" style="673" customWidth="1"/>
    <col min="12060" max="12060" width="11" style="673" customWidth="1"/>
    <col min="12061" max="12061" width="14.42578125" style="673" customWidth="1"/>
    <col min="12062" max="12062" width="4.140625" style="673" customWidth="1"/>
    <col min="12063" max="12064" width="11" style="673" customWidth="1"/>
    <col min="12065" max="12065" width="14.42578125" style="673" customWidth="1"/>
    <col min="12066" max="12066" width="4.140625" style="673" customWidth="1"/>
    <col min="12067" max="12067" width="14.42578125" style="673" customWidth="1"/>
    <col min="12068" max="12264" width="11" style="673"/>
    <col min="12265" max="12265" width="29.42578125" style="673" customWidth="1"/>
    <col min="12266" max="12266" width="12.28515625" style="673" customWidth="1"/>
    <col min="12267" max="12267" width="10.42578125" style="673" customWidth="1"/>
    <col min="12268" max="12268" width="12.28515625" style="673" customWidth="1"/>
    <col min="12269" max="12269" width="10.7109375" style="673" customWidth="1"/>
    <col min="12270" max="12270" width="31.7109375" style="673" customWidth="1"/>
    <col min="12271" max="12274" width="13.7109375" style="673" customWidth="1"/>
    <col min="12275" max="12275" width="32.7109375" style="673" customWidth="1"/>
    <col min="12276" max="12276" width="20.7109375" style="673" customWidth="1"/>
    <col min="12277" max="12297" width="11" style="673" customWidth="1"/>
    <col min="12298" max="12298" width="9.85546875" style="673" customWidth="1"/>
    <col min="12299" max="12311" width="11" style="673" customWidth="1"/>
    <col min="12312" max="12312" width="14.42578125" style="673" customWidth="1"/>
    <col min="12313" max="12313" width="4.140625" style="673" customWidth="1"/>
    <col min="12314" max="12314" width="13.28515625" style="673" customWidth="1"/>
    <col min="12315" max="12315" width="28.140625" style="673" customWidth="1"/>
    <col min="12316" max="12316" width="11" style="673" customWidth="1"/>
    <col min="12317" max="12317" width="14.42578125" style="673" customWidth="1"/>
    <col min="12318" max="12318" width="4.140625" style="673" customWidth="1"/>
    <col min="12319" max="12320" width="11" style="673" customWidth="1"/>
    <col min="12321" max="12321" width="14.42578125" style="673" customWidth="1"/>
    <col min="12322" max="12322" width="4.140625" style="673" customWidth="1"/>
    <col min="12323" max="12323" width="14.42578125" style="673" customWidth="1"/>
    <col min="12324" max="12520" width="11" style="673"/>
    <col min="12521" max="12521" width="29.42578125" style="673" customWidth="1"/>
    <col min="12522" max="12522" width="12.28515625" style="673" customWidth="1"/>
    <col min="12523" max="12523" width="10.42578125" style="673" customWidth="1"/>
    <col min="12524" max="12524" width="12.28515625" style="673" customWidth="1"/>
    <col min="12525" max="12525" width="10.7109375" style="673" customWidth="1"/>
    <col min="12526" max="12526" width="31.7109375" style="673" customWidth="1"/>
    <col min="12527" max="12530" width="13.7109375" style="673" customWidth="1"/>
    <col min="12531" max="12531" width="32.7109375" style="673" customWidth="1"/>
    <col min="12532" max="12532" width="20.7109375" style="673" customWidth="1"/>
    <col min="12533" max="12553" width="11" style="673" customWidth="1"/>
    <col min="12554" max="12554" width="9.85546875" style="673" customWidth="1"/>
    <col min="12555" max="12567" width="11" style="673" customWidth="1"/>
    <col min="12568" max="12568" width="14.42578125" style="673" customWidth="1"/>
    <col min="12569" max="12569" width="4.140625" style="673" customWidth="1"/>
    <col min="12570" max="12570" width="13.28515625" style="673" customWidth="1"/>
    <col min="12571" max="12571" width="28.140625" style="673" customWidth="1"/>
    <col min="12572" max="12572" width="11" style="673" customWidth="1"/>
    <col min="12573" max="12573" width="14.42578125" style="673" customWidth="1"/>
    <col min="12574" max="12574" width="4.140625" style="673" customWidth="1"/>
    <col min="12575" max="12576" width="11" style="673" customWidth="1"/>
    <col min="12577" max="12577" width="14.42578125" style="673" customWidth="1"/>
    <col min="12578" max="12578" width="4.140625" style="673" customWidth="1"/>
    <col min="12579" max="12579" width="14.42578125" style="673" customWidth="1"/>
    <col min="12580" max="12776" width="11" style="673"/>
    <col min="12777" max="12777" width="29.42578125" style="673" customWidth="1"/>
    <col min="12778" max="12778" width="12.28515625" style="673" customWidth="1"/>
    <col min="12779" max="12779" width="10.42578125" style="673" customWidth="1"/>
    <col min="12780" max="12780" width="12.28515625" style="673" customWidth="1"/>
    <col min="12781" max="12781" width="10.7109375" style="673" customWidth="1"/>
    <col min="12782" max="12782" width="31.7109375" style="673" customWidth="1"/>
    <col min="12783" max="12786" width="13.7109375" style="673" customWidth="1"/>
    <col min="12787" max="12787" width="32.7109375" style="673" customWidth="1"/>
    <col min="12788" max="12788" width="20.7109375" style="673" customWidth="1"/>
    <col min="12789" max="12809" width="11" style="673" customWidth="1"/>
    <col min="12810" max="12810" width="9.85546875" style="673" customWidth="1"/>
    <col min="12811" max="12823" width="11" style="673" customWidth="1"/>
    <col min="12824" max="12824" width="14.42578125" style="673" customWidth="1"/>
    <col min="12825" max="12825" width="4.140625" style="673" customWidth="1"/>
    <col min="12826" max="12826" width="13.28515625" style="673" customWidth="1"/>
    <col min="12827" max="12827" width="28.140625" style="673" customWidth="1"/>
    <col min="12828" max="12828" width="11" style="673" customWidth="1"/>
    <col min="12829" max="12829" width="14.42578125" style="673" customWidth="1"/>
    <col min="12830" max="12830" width="4.140625" style="673" customWidth="1"/>
    <col min="12831" max="12832" width="11" style="673" customWidth="1"/>
    <col min="12833" max="12833" width="14.42578125" style="673" customWidth="1"/>
    <col min="12834" max="12834" width="4.140625" style="673" customWidth="1"/>
    <col min="12835" max="12835" width="14.42578125" style="673" customWidth="1"/>
    <col min="12836" max="13032" width="11" style="673"/>
    <col min="13033" max="13033" width="29.42578125" style="673" customWidth="1"/>
    <col min="13034" max="13034" width="12.28515625" style="673" customWidth="1"/>
    <col min="13035" max="13035" width="10.42578125" style="673" customWidth="1"/>
    <col min="13036" max="13036" width="12.28515625" style="673" customWidth="1"/>
    <col min="13037" max="13037" width="10.7109375" style="673" customWidth="1"/>
    <col min="13038" max="13038" width="31.7109375" style="673" customWidth="1"/>
    <col min="13039" max="13042" width="13.7109375" style="673" customWidth="1"/>
    <col min="13043" max="13043" width="32.7109375" style="673" customWidth="1"/>
    <col min="13044" max="13044" width="20.7109375" style="673" customWidth="1"/>
    <col min="13045" max="13065" width="11" style="673" customWidth="1"/>
    <col min="13066" max="13066" width="9.85546875" style="673" customWidth="1"/>
    <col min="13067" max="13079" width="11" style="673" customWidth="1"/>
    <col min="13080" max="13080" width="14.42578125" style="673" customWidth="1"/>
    <col min="13081" max="13081" width="4.140625" style="673" customWidth="1"/>
    <col min="13082" max="13082" width="13.28515625" style="673" customWidth="1"/>
    <col min="13083" max="13083" width="28.140625" style="673" customWidth="1"/>
    <col min="13084" max="13084" width="11" style="673" customWidth="1"/>
    <col min="13085" max="13085" width="14.42578125" style="673" customWidth="1"/>
    <col min="13086" max="13086" width="4.140625" style="673" customWidth="1"/>
    <col min="13087" max="13088" width="11" style="673" customWidth="1"/>
    <col min="13089" max="13089" width="14.42578125" style="673" customWidth="1"/>
    <col min="13090" max="13090" width="4.140625" style="673" customWidth="1"/>
    <col min="13091" max="13091" width="14.42578125" style="673" customWidth="1"/>
    <col min="13092" max="13288" width="11" style="673"/>
    <col min="13289" max="13289" width="29.42578125" style="673" customWidth="1"/>
    <col min="13290" max="13290" width="12.28515625" style="673" customWidth="1"/>
    <col min="13291" max="13291" width="10.42578125" style="673" customWidth="1"/>
    <col min="13292" max="13292" width="12.28515625" style="673" customWidth="1"/>
    <col min="13293" max="13293" width="10.7109375" style="673" customWidth="1"/>
    <col min="13294" max="13294" width="31.7109375" style="673" customWidth="1"/>
    <col min="13295" max="13298" width="13.7109375" style="673" customWidth="1"/>
    <col min="13299" max="13299" width="32.7109375" style="673" customWidth="1"/>
    <col min="13300" max="13300" width="20.7109375" style="673" customWidth="1"/>
    <col min="13301" max="13321" width="11" style="673" customWidth="1"/>
    <col min="13322" max="13322" width="9.85546875" style="673" customWidth="1"/>
    <col min="13323" max="13335" width="11" style="673" customWidth="1"/>
    <col min="13336" max="13336" width="14.42578125" style="673" customWidth="1"/>
    <col min="13337" max="13337" width="4.140625" style="673" customWidth="1"/>
    <col min="13338" max="13338" width="13.28515625" style="673" customWidth="1"/>
    <col min="13339" max="13339" width="28.140625" style="673" customWidth="1"/>
    <col min="13340" max="13340" width="11" style="673" customWidth="1"/>
    <col min="13341" max="13341" width="14.42578125" style="673" customWidth="1"/>
    <col min="13342" max="13342" width="4.140625" style="673" customWidth="1"/>
    <col min="13343" max="13344" width="11" style="673" customWidth="1"/>
    <col min="13345" max="13345" width="14.42578125" style="673" customWidth="1"/>
    <col min="13346" max="13346" width="4.140625" style="673" customWidth="1"/>
    <col min="13347" max="13347" width="14.42578125" style="673" customWidth="1"/>
    <col min="13348" max="13544" width="11" style="673"/>
    <col min="13545" max="13545" width="29.42578125" style="673" customWidth="1"/>
    <col min="13546" max="13546" width="12.28515625" style="673" customWidth="1"/>
    <col min="13547" max="13547" width="10.42578125" style="673" customWidth="1"/>
    <col min="13548" max="13548" width="12.28515625" style="673" customWidth="1"/>
    <col min="13549" max="13549" width="10.7109375" style="673" customWidth="1"/>
    <col min="13550" max="13550" width="31.7109375" style="673" customWidth="1"/>
    <col min="13551" max="13554" width="13.7109375" style="673" customWidth="1"/>
    <col min="13555" max="13555" width="32.7109375" style="673" customWidth="1"/>
    <col min="13556" max="13556" width="20.7109375" style="673" customWidth="1"/>
    <col min="13557" max="13577" width="11" style="673" customWidth="1"/>
    <col min="13578" max="13578" width="9.85546875" style="673" customWidth="1"/>
    <col min="13579" max="13591" width="11" style="673" customWidth="1"/>
    <col min="13592" max="13592" width="14.42578125" style="673" customWidth="1"/>
    <col min="13593" max="13593" width="4.140625" style="673" customWidth="1"/>
    <col min="13594" max="13594" width="13.28515625" style="673" customWidth="1"/>
    <col min="13595" max="13595" width="28.140625" style="673" customWidth="1"/>
    <col min="13596" max="13596" width="11" style="673" customWidth="1"/>
    <col min="13597" max="13597" width="14.42578125" style="673" customWidth="1"/>
    <col min="13598" max="13598" width="4.140625" style="673" customWidth="1"/>
    <col min="13599" max="13600" width="11" style="673" customWidth="1"/>
    <col min="13601" max="13601" width="14.42578125" style="673" customWidth="1"/>
    <col min="13602" max="13602" width="4.140625" style="673" customWidth="1"/>
    <col min="13603" max="13603" width="14.42578125" style="673" customWidth="1"/>
    <col min="13604" max="13800" width="11" style="673"/>
    <col min="13801" max="13801" width="29.42578125" style="673" customWidth="1"/>
    <col min="13802" max="13802" width="12.28515625" style="673" customWidth="1"/>
    <col min="13803" max="13803" width="10.42578125" style="673" customWidth="1"/>
    <col min="13804" max="13804" width="12.28515625" style="673" customWidth="1"/>
    <col min="13805" max="13805" width="10.7109375" style="673" customWidth="1"/>
    <col min="13806" max="13806" width="31.7109375" style="673" customWidth="1"/>
    <col min="13807" max="13810" width="13.7109375" style="673" customWidth="1"/>
    <col min="13811" max="13811" width="32.7109375" style="673" customWidth="1"/>
    <col min="13812" max="13812" width="20.7109375" style="673" customWidth="1"/>
    <col min="13813" max="13833" width="11" style="673" customWidth="1"/>
    <col min="13834" max="13834" width="9.85546875" style="673" customWidth="1"/>
    <col min="13835" max="13847" width="11" style="673" customWidth="1"/>
    <col min="13848" max="13848" width="14.42578125" style="673" customWidth="1"/>
    <col min="13849" max="13849" width="4.140625" style="673" customWidth="1"/>
    <col min="13850" max="13850" width="13.28515625" style="673" customWidth="1"/>
    <col min="13851" max="13851" width="28.140625" style="673" customWidth="1"/>
    <col min="13852" max="13852" width="11" style="673" customWidth="1"/>
    <col min="13853" max="13853" width="14.42578125" style="673" customWidth="1"/>
    <col min="13854" max="13854" width="4.140625" style="673" customWidth="1"/>
    <col min="13855" max="13856" width="11" style="673" customWidth="1"/>
    <col min="13857" max="13857" width="14.42578125" style="673" customWidth="1"/>
    <col min="13858" max="13858" width="4.140625" style="673" customWidth="1"/>
    <col min="13859" max="13859" width="14.42578125" style="673" customWidth="1"/>
    <col min="13860" max="14056" width="11" style="673"/>
    <col min="14057" max="14057" width="29.42578125" style="673" customWidth="1"/>
    <col min="14058" max="14058" width="12.28515625" style="673" customWidth="1"/>
    <col min="14059" max="14059" width="10.42578125" style="673" customWidth="1"/>
    <col min="14060" max="14060" width="12.28515625" style="673" customWidth="1"/>
    <col min="14061" max="14061" width="10.7109375" style="673" customWidth="1"/>
    <col min="14062" max="14062" width="31.7109375" style="673" customWidth="1"/>
    <col min="14063" max="14066" width="13.7109375" style="673" customWidth="1"/>
    <col min="14067" max="14067" width="32.7109375" style="673" customWidth="1"/>
    <col min="14068" max="14068" width="20.7109375" style="673" customWidth="1"/>
    <col min="14069" max="14089" width="11" style="673" customWidth="1"/>
    <col min="14090" max="14090" width="9.85546875" style="673" customWidth="1"/>
    <col min="14091" max="14103" width="11" style="673" customWidth="1"/>
    <col min="14104" max="14104" width="14.42578125" style="673" customWidth="1"/>
    <col min="14105" max="14105" width="4.140625" style="673" customWidth="1"/>
    <col min="14106" max="14106" width="13.28515625" style="673" customWidth="1"/>
    <col min="14107" max="14107" width="28.140625" style="673" customWidth="1"/>
    <col min="14108" max="14108" width="11" style="673" customWidth="1"/>
    <col min="14109" max="14109" width="14.42578125" style="673" customWidth="1"/>
    <col min="14110" max="14110" width="4.140625" style="673" customWidth="1"/>
    <col min="14111" max="14112" width="11" style="673" customWidth="1"/>
    <col min="14113" max="14113" width="14.42578125" style="673" customWidth="1"/>
    <col min="14114" max="14114" width="4.140625" style="673" customWidth="1"/>
    <col min="14115" max="14115" width="14.42578125" style="673" customWidth="1"/>
    <col min="14116" max="14312" width="11" style="673"/>
    <col min="14313" max="14313" width="29.42578125" style="673" customWidth="1"/>
    <col min="14314" max="14314" width="12.28515625" style="673" customWidth="1"/>
    <col min="14315" max="14315" width="10.42578125" style="673" customWidth="1"/>
    <col min="14316" max="14316" width="12.28515625" style="673" customWidth="1"/>
    <col min="14317" max="14317" width="10.7109375" style="673" customWidth="1"/>
    <col min="14318" max="14318" width="31.7109375" style="673" customWidth="1"/>
    <col min="14319" max="14322" width="13.7109375" style="673" customWidth="1"/>
    <col min="14323" max="14323" width="32.7109375" style="673" customWidth="1"/>
    <col min="14324" max="14324" width="20.7109375" style="673" customWidth="1"/>
    <col min="14325" max="14345" width="11" style="673" customWidth="1"/>
    <col min="14346" max="14346" width="9.85546875" style="673" customWidth="1"/>
    <col min="14347" max="14359" width="11" style="673" customWidth="1"/>
    <col min="14360" max="14360" width="14.42578125" style="673" customWidth="1"/>
    <col min="14361" max="14361" width="4.140625" style="673" customWidth="1"/>
    <col min="14362" max="14362" width="13.28515625" style="673" customWidth="1"/>
    <col min="14363" max="14363" width="28.140625" style="673" customWidth="1"/>
    <col min="14364" max="14364" width="11" style="673" customWidth="1"/>
    <col min="14365" max="14365" width="14.42578125" style="673" customWidth="1"/>
    <col min="14366" max="14366" width="4.140625" style="673" customWidth="1"/>
    <col min="14367" max="14368" width="11" style="673" customWidth="1"/>
    <col min="14369" max="14369" width="14.42578125" style="673" customWidth="1"/>
    <col min="14370" max="14370" width="4.140625" style="673" customWidth="1"/>
    <col min="14371" max="14371" width="14.42578125" style="673" customWidth="1"/>
    <col min="14372" max="14568" width="11" style="673"/>
    <col min="14569" max="14569" width="29.42578125" style="673" customWidth="1"/>
    <col min="14570" max="14570" width="12.28515625" style="673" customWidth="1"/>
    <col min="14571" max="14571" width="10.42578125" style="673" customWidth="1"/>
    <col min="14572" max="14572" width="12.28515625" style="673" customWidth="1"/>
    <col min="14573" max="14573" width="10.7109375" style="673" customWidth="1"/>
    <col min="14574" max="14574" width="31.7109375" style="673" customWidth="1"/>
    <col min="14575" max="14578" width="13.7109375" style="673" customWidth="1"/>
    <col min="14579" max="14579" width="32.7109375" style="673" customWidth="1"/>
    <col min="14580" max="14580" width="20.7109375" style="673" customWidth="1"/>
    <col min="14581" max="14601" width="11" style="673" customWidth="1"/>
    <col min="14602" max="14602" width="9.85546875" style="673" customWidth="1"/>
    <col min="14603" max="14615" width="11" style="673" customWidth="1"/>
    <col min="14616" max="14616" width="14.42578125" style="673" customWidth="1"/>
    <col min="14617" max="14617" width="4.140625" style="673" customWidth="1"/>
    <col min="14618" max="14618" width="13.28515625" style="673" customWidth="1"/>
    <col min="14619" max="14619" width="28.140625" style="673" customWidth="1"/>
    <col min="14620" max="14620" width="11" style="673" customWidth="1"/>
    <col min="14621" max="14621" width="14.42578125" style="673" customWidth="1"/>
    <col min="14622" max="14622" width="4.140625" style="673" customWidth="1"/>
    <col min="14623" max="14624" width="11" style="673" customWidth="1"/>
    <col min="14625" max="14625" width="14.42578125" style="673" customWidth="1"/>
    <col min="14626" max="14626" width="4.140625" style="673" customWidth="1"/>
    <col min="14627" max="14627" width="14.42578125" style="673" customWidth="1"/>
    <col min="14628" max="14824" width="11" style="673"/>
    <col min="14825" max="14825" width="29.42578125" style="673" customWidth="1"/>
    <col min="14826" max="14826" width="12.28515625" style="673" customWidth="1"/>
    <col min="14827" max="14827" width="10.42578125" style="673" customWidth="1"/>
    <col min="14828" max="14828" width="12.28515625" style="673" customWidth="1"/>
    <col min="14829" max="14829" width="10.7109375" style="673" customWidth="1"/>
    <col min="14830" max="14830" width="31.7109375" style="673" customWidth="1"/>
    <col min="14831" max="14834" width="13.7109375" style="673" customWidth="1"/>
    <col min="14835" max="14835" width="32.7109375" style="673" customWidth="1"/>
    <col min="14836" max="14836" width="20.7109375" style="673" customWidth="1"/>
    <col min="14837" max="14857" width="11" style="673" customWidth="1"/>
    <col min="14858" max="14858" width="9.85546875" style="673" customWidth="1"/>
    <col min="14859" max="14871" width="11" style="673" customWidth="1"/>
    <col min="14872" max="14872" width="14.42578125" style="673" customWidth="1"/>
    <col min="14873" max="14873" width="4.140625" style="673" customWidth="1"/>
    <col min="14874" max="14874" width="13.28515625" style="673" customWidth="1"/>
    <col min="14875" max="14875" width="28.140625" style="673" customWidth="1"/>
    <col min="14876" max="14876" width="11" style="673" customWidth="1"/>
    <col min="14877" max="14877" width="14.42578125" style="673" customWidth="1"/>
    <col min="14878" max="14878" width="4.140625" style="673" customWidth="1"/>
    <col min="14879" max="14880" width="11" style="673" customWidth="1"/>
    <col min="14881" max="14881" width="14.42578125" style="673" customWidth="1"/>
    <col min="14882" max="14882" width="4.140625" style="673" customWidth="1"/>
    <col min="14883" max="14883" width="14.42578125" style="673" customWidth="1"/>
    <col min="14884" max="15080" width="11" style="673"/>
    <col min="15081" max="15081" width="29.42578125" style="673" customWidth="1"/>
    <col min="15082" max="15082" width="12.28515625" style="673" customWidth="1"/>
    <col min="15083" max="15083" width="10.42578125" style="673" customWidth="1"/>
    <col min="15084" max="15084" width="12.28515625" style="673" customWidth="1"/>
    <col min="15085" max="15085" width="10.7109375" style="673" customWidth="1"/>
    <col min="15086" max="15086" width="31.7109375" style="673" customWidth="1"/>
    <col min="15087" max="15090" width="13.7109375" style="673" customWidth="1"/>
    <col min="15091" max="15091" width="32.7109375" style="673" customWidth="1"/>
    <col min="15092" max="15092" width="20.7109375" style="673" customWidth="1"/>
    <col min="15093" max="15113" width="11" style="673" customWidth="1"/>
    <col min="15114" max="15114" width="9.85546875" style="673" customWidth="1"/>
    <col min="15115" max="15127" width="11" style="673" customWidth="1"/>
    <col min="15128" max="15128" width="14.42578125" style="673" customWidth="1"/>
    <col min="15129" max="15129" width="4.140625" style="673" customWidth="1"/>
    <col min="15130" max="15130" width="13.28515625" style="673" customWidth="1"/>
    <col min="15131" max="15131" width="28.140625" style="673" customWidth="1"/>
    <col min="15132" max="15132" width="11" style="673" customWidth="1"/>
    <col min="15133" max="15133" width="14.42578125" style="673" customWidth="1"/>
    <col min="15134" max="15134" width="4.140625" style="673" customWidth="1"/>
    <col min="15135" max="15136" width="11" style="673" customWidth="1"/>
    <col min="15137" max="15137" width="14.42578125" style="673" customWidth="1"/>
    <col min="15138" max="15138" width="4.140625" style="673" customWidth="1"/>
    <col min="15139" max="15139" width="14.42578125" style="673" customWidth="1"/>
    <col min="15140" max="15336" width="11" style="673"/>
    <col min="15337" max="15337" width="29.42578125" style="673" customWidth="1"/>
    <col min="15338" max="15338" width="12.28515625" style="673" customWidth="1"/>
    <col min="15339" max="15339" width="10.42578125" style="673" customWidth="1"/>
    <col min="15340" max="15340" width="12.28515625" style="673" customWidth="1"/>
    <col min="15341" max="15341" width="10.7109375" style="673" customWidth="1"/>
    <col min="15342" max="15342" width="31.7109375" style="673" customWidth="1"/>
    <col min="15343" max="15346" width="13.7109375" style="673" customWidth="1"/>
    <col min="15347" max="15347" width="32.7109375" style="673" customWidth="1"/>
    <col min="15348" max="15348" width="20.7109375" style="673" customWidth="1"/>
    <col min="15349" max="15369" width="11" style="673" customWidth="1"/>
    <col min="15370" max="15370" width="9.85546875" style="673" customWidth="1"/>
    <col min="15371" max="15383" width="11" style="673" customWidth="1"/>
    <col min="15384" max="15384" width="14.42578125" style="673" customWidth="1"/>
    <col min="15385" max="15385" width="4.140625" style="673" customWidth="1"/>
    <col min="15386" max="15386" width="13.28515625" style="673" customWidth="1"/>
    <col min="15387" max="15387" width="28.140625" style="673" customWidth="1"/>
    <col min="15388" max="15388" width="11" style="673" customWidth="1"/>
    <col min="15389" max="15389" width="14.42578125" style="673" customWidth="1"/>
    <col min="15390" max="15390" width="4.140625" style="673" customWidth="1"/>
    <col min="15391" max="15392" width="11" style="673" customWidth="1"/>
    <col min="15393" max="15393" width="14.42578125" style="673" customWidth="1"/>
    <col min="15394" max="15394" width="4.140625" style="673" customWidth="1"/>
    <col min="15395" max="15395" width="14.42578125" style="673" customWidth="1"/>
    <col min="15396" max="15592" width="11" style="673"/>
    <col min="15593" max="15593" width="29.42578125" style="673" customWidth="1"/>
    <col min="15594" max="15594" width="12.28515625" style="673" customWidth="1"/>
    <col min="15595" max="15595" width="10.42578125" style="673" customWidth="1"/>
    <col min="15596" max="15596" width="12.28515625" style="673" customWidth="1"/>
    <col min="15597" max="15597" width="10.7109375" style="673" customWidth="1"/>
    <col min="15598" max="15598" width="31.7109375" style="673" customWidth="1"/>
    <col min="15599" max="15602" width="13.7109375" style="673" customWidth="1"/>
    <col min="15603" max="15603" width="32.7109375" style="673" customWidth="1"/>
    <col min="15604" max="15604" width="20.7109375" style="673" customWidth="1"/>
    <col min="15605" max="15625" width="11" style="673" customWidth="1"/>
    <col min="15626" max="15626" width="9.85546875" style="673" customWidth="1"/>
    <col min="15627" max="15639" width="11" style="673" customWidth="1"/>
    <col min="15640" max="15640" width="14.42578125" style="673" customWidth="1"/>
    <col min="15641" max="15641" width="4.140625" style="673" customWidth="1"/>
    <col min="15642" max="15642" width="13.28515625" style="673" customWidth="1"/>
    <col min="15643" max="15643" width="28.140625" style="673" customWidth="1"/>
    <col min="15644" max="15644" width="11" style="673" customWidth="1"/>
    <col min="15645" max="15645" width="14.42578125" style="673" customWidth="1"/>
    <col min="15646" max="15646" width="4.140625" style="673" customWidth="1"/>
    <col min="15647" max="15648" width="11" style="673" customWidth="1"/>
    <col min="15649" max="15649" width="14.42578125" style="673" customWidth="1"/>
    <col min="15650" max="15650" width="4.140625" style="673" customWidth="1"/>
    <col min="15651" max="15651" width="14.42578125" style="673" customWidth="1"/>
    <col min="15652" max="15848" width="11" style="673"/>
    <col min="15849" max="15849" width="29.42578125" style="673" customWidth="1"/>
    <col min="15850" max="15850" width="12.28515625" style="673" customWidth="1"/>
    <col min="15851" max="15851" width="10.42578125" style="673" customWidth="1"/>
    <col min="15852" max="15852" width="12.28515625" style="673" customWidth="1"/>
    <col min="15853" max="15853" width="10.7109375" style="673" customWidth="1"/>
    <col min="15854" max="15854" width="31.7109375" style="673" customWidth="1"/>
    <col min="15855" max="15858" width="13.7109375" style="673" customWidth="1"/>
    <col min="15859" max="15859" width="32.7109375" style="673" customWidth="1"/>
    <col min="15860" max="15860" width="20.7109375" style="673" customWidth="1"/>
    <col min="15861" max="15881" width="11" style="673" customWidth="1"/>
    <col min="15882" max="15882" width="9.85546875" style="673" customWidth="1"/>
    <col min="15883" max="15895" width="11" style="673" customWidth="1"/>
    <col min="15896" max="15896" width="14.42578125" style="673" customWidth="1"/>
    <col min="15897" max="15897" width="4.140625" style="673" customWidth="1"/>
    <col min="15898" max="15898" width="13.28515625" style="673" customWidth="1"/>
    <col min="15899" max="15899" width="28.140625" style="673" customWidth="1"/>
    <col min="15900" max="15900" width="11" style="673" customWidth="1"/>
    <col min="15901" max="15901" width="14.42578125" style="673" customWidth="1"/>
    <col min="15902" max="15902" width="4.140625" style="673" customWidth="1"/>
    <col min="15903" max="15904" width="11" style="673" customWidth="1"/>
    <col min="15905" max="15905" width="14.42578125" style="673" customWidth="1"/>
    <col min="15906" max="15906" width="4.140625" style="673" customWidth="1"/>
    <col min="15907" max="15907" width="14.42578125" style="673" customWidth="1"/>
    <col min="15908" max="16104" width="11" style="673"/>
    <col min="16105" max="16105" width="29.42578125" style="673" customWidth="1"/>
    <col min="16106" max="16106" width="12.28515625" style="673" customWidth="1"/>
    <col min="16107" max="16107" width="10.42578125" style="673" customWidth="1"/>
    <col min="16108" max="16108" width="12.28515625" style="673" customWidth="1"/>
    <col min="16109" max="16109" width="10.7109375" style="673" customWidth="1"/>
    <col min="16110" max="16110" width="31.7109375" style="673" customWidth="1"/>
    <col min="16111" max="16114" width="13.7109375" style="673" customWidth="1"/>
    <col min="16115" max="16115" width="32.7109375" style="673" customWidth="1"/>
    <col min="16116" max="16116" width="20.7109375" style="673" customWidth="1"/>
    <col min="16117" max="16137" width="11" style="673" customWidth="1"/>
    <col min="16138" max="16138" width="9.85546875" style="673" customWidth="1"/>
    <col min="16139" max="16151" width="11" style="673" customWidth="1"/>
    <col min="16152" max="16152" width="14.42578125" style="673" customWidth="1"/>
    <col min="16153" max="16153" width="4.140625" style="673" customWidth="1"/>
    <col min="16154" max="16154" width="13.28515625" style="673" customWidth="1"/>
    <col min="16155" max="16155" width="28.140625" style="673" customWidth="1"/>
    <col min="16156" max="16156" width="11" style="673" customWidth="1"/>
    <col min="16157" max="16157" width="14.42578125" style="673" customWidth="1"/>
    <col min="16158" max="16158" width="4.140625" style="673" customWidth="1"/>
    <col min="16159" max="16160" width="11" style="673" customWidth="1"/>
    <col min="16161" max="16161" width="14.42578125" style="673" customWidth="1"/>
    <col min="16162" max="16162" width="4.140625" style="673" customWidth="1"/>
    <col min="16163" max="16163" width="14.42578125" style="673" customWidth="1"/>
    <col min="16164" max="16384" width="11" style="673"/>
  </cols>
  <sheetData>
    <row r="1" spans="1:6" ht="24.75" customHeight="1">
      <c r="A1" s="656" t="s">
        <v>457</v>
      </c>
      <c r="E1" s="2563" t="s">
        <v>458</v>
      </c>
      <c r="F1" s="2563"/>
    </row>
    <row r="2" spans="1:6" ht="18.95" customHeight="1">
      <c r="F2" s="674"/>
    </row>
    <row r="3" spans="1:6" ht="18.95" customHeight="1">
      <c r="A3" s="1273" t="s">
        <v>2450</v>
      </c>
      <c r="B3" s="698"/>
      <c r="C3" s="2094"/>
      <c r="D3" s="698"/>
      <c r="E3" s="2565" t="s">
        <v>2449</v>
      </c>
      <c r="F3" s="2565"/>
    </row>
    <row r="4" spans="1:6" ht="18.95" customHeight="1">
      <c r="A4" s="1273" t="s">
        <v>2057</v>
      </c>
      <c r="B4" s="698"/>
      <c r="C4" s="2094"/>
      <c r="D4" s="698"/>
      <c r="E4" s="698"/>
      <c r="F4" s="2096" t="s">
        <v>2058</v>
      </c>
    </row>
    <row r="5" spans="1:6" ht="18.95" customHeight="1">
      <c r="F5" s="676"/>
    </row>
    <row r="6" spans="1:6" ht="16.5" customHeight="1">
      <c r="A6" s="2093" t="s">
        <v>2236</v>
      </c>
      <c r="B6" s="2566" t="s">
        <v>470</v>
      </c>
      <c r="C6" s="2566"/>
      <c r="D6" s="2566" t="s">
        <v>471</v>
      </c>
      <c r="E6" s="2566"/>
      <c r="F6" s="1592" t="s">
        <v>2235</v>
      </c>
    </row>
    <row r="7" spans="1:6" ht="12.95" customHeight="1">
      <c r="B7" s="2567" t="s">
        <v>419</v>
      </c>
      <c r="C7" s="2567"/>
      <c r="D7" s="2568" t="s">
        <v>315</v>
      </c>
      <c r="E7" s="2568"/>
    </row>
    <row r="8" spans="1:6" ht="12.95" customHeight="1">
      <c r="B8" s="510" t="s">
        <v>1470</v>
      </c>
      <c r="C8" s="678" t="s">
        <v>473</v>
      </c>
      <c r="D8" s="505" t="s">
        <v>472</v>
      </c>
      <c r="E8" s="678" t="s">
        <v>473</v>
      </c>
      <c r="F8" s="676"/>
    </row>
    <row r="9" spans="1:6" ht="12.95" customHeight="1">
      <c r="A9" s="204"/>
      <c r="B9" s="1213" t="s">
        <v>474</v>
      </c>
      <c r="C9" s="679" t="s">
        <v>475</v>
      </c>
      <c r="D9" s="1213" t="s">
        <v>474</v>
      </c>
      <c r="E9" s="679" t="s">
        <v>475</v>
      </c>
      <c r="F9" s="205"/>
    </row>
    <row r="10" spans="1:6" s="680" customFormat="1" ht="8.1" customHeight="1">
      <c r="B10" s="681"/>
      <c r="C10" s="681"/>
      <c r="D10" s="681"/>
      <c r="E10" s="681"/>
      <c r="F10" s="682"/>
    </row>
    <row r="11" spans="1:6" s="677" customFormat="1" ht="17.100000000000001" customHeight="1">
      <c r="A11" s="346" t="s">
        <v>29</v>
      </c>
      <c r="B11" s="177">
        <f>SUM(B12:B19)</f>
        <v>181</v>
      </c>
      <c r="C11" s="177">
        <f>SUM(C12:C19)</f>
        <v>3</v>
      </c>
      <c r="D11" s="177">
        <f>SUM(D12:D19)</f>
        <v>87</v>
      </c>
      <c r="E11" s="177">
        <f>SUM(E12:E19)</f>
        <v>3</v>
      </c>
      <c r="F11" s="347" t="s">
        <v>30</v>
      </c>
    </row>
    <row r="12" spans="1:6" s="677" customFormat="1" ht="17.100000000000001" customHeight="1">
      <c r="A12" s="83" t="s">
        <v>31</v>
      </c>
      <c r="B12" s="44">
        <v>27</v>
      </c>
      <c r="C12" s="44">
        <v>2</v>
      </c>
      <c r="D12" s="44">
        <v>15</v>
      </c>
      <c r="E12" s="44">
        <v>2</v>
      </c>
      <c r="F12" s="350" t="s">
        <v>32</v>
      </c>
    </row>
    <row r="13" spans="1:6" s="680" customFormat="1" ht="17.100000000000001" customHeight="1">
      <c r="A13" s="83" t="s">
        <v>33</v>
      </c>
      <c r="B13" s="44">
        <v>25</v>
      </c>
      <c r="C13" s="44">
        <v>0</v>
      </c>
      <c r="D13" s="44">
        <v>20</v>
      </c>
      <c r="E13" s="44">
        <v>0</v>
      </c>
      <c r="F13" s="350" t="s">
        <v>34</v>
      </c>
    </row>
    <row r="14" spans="1:6" s="677" customFormat="1" ht="17.100000000000001" customHeight="1">
      <c r="A14" s="83" t="s">
        <v>35</v>
      </c>
      <c r="B14" s="44">
        <v>7</v>
      </c>
      <c r="C14" s="44">
        <v>0</v>
      </c>
      <c r="D14" s="44">
        <v>7</v>
      </c>
      <c r="E14" s="44">
        <v>0</v>
      </c>
      <c r="F14" s="350" t="s">
        <v>36</v>
      </c>
    </row>
    <row r="15" spans="1:6" s="680" customFormat="1" ht="17.100000000000001" customHeight="1">
      <c r="A15" s="352" t="s">
        <v>37</v>
      </c>
      <c r="B15" s="44">
        <v>23</v>
      </c>
      <c r="C15" s="44">
        <v>0</v>
      </c>
      <c r="D15" s="44">
        <v>12</v>
      </c>
      <c r="E15" s="44">
        <v>0</v>
      </c>
      <c r="F15" s="350" t="s">
        <v>38</v>
      </c>
    </row>
    <row r="16" spans="1:6" s="680" customFormat="1" ht="17.100000000000001" customHeight="1">
      <c r="A16" s="352" t="s">
        <v>39</v>
      </c>
      <c r="B16" s="44">
        <v>17</v>
      </c>
      <c r="C16" s="44">
        <v>1</v>
      </c>
      <c r="D16" s="44">
        <v>13</v>
      </c>
      <c r="E16" s="44">
        <v>1</v>
      </c>
      <c r="F16" s="350" t="s">
        <v>40</v>
      </c>
    </row>
    <row r="17" spans="1:6" s="677" customFormat="1" ht="17.100000000000001" customHeight="1">
      <c r="A17" s="352" t="s">
        <v>41</v>
      </c>
      <c r="B17" s="44">
        <v>38</v>
      </c>
      <c r="C17" s="44">
        <v>0</v>
      </c>
      <c r="D17" s="44">
        <v>4</v>
      </c>
      <c r="E17" s="44">
        <v>0</v>
      </c>
      <c r="F17" s="350" t="s">
        <v>42</v>
      </c>
    </row>
    <row r="18" spans="1:6" s="680" customFormat="1" ht="17.100000000000001" customHeight="1">
      <c r="A18" s="352" t="s">
        <v>43</v>
      </c>
      <c r="B18" s="44">
        <v>31</v>
      </c>
      <c r="C18" s="44">
        <v>0</v>
      </c>
      <c r="D18" s="44">
        <v>14</v>
      </c>
      <c r="E18" s="44">
        <v>0</v>
      </c>
      <c r="F18" s="350" t="s">
        <v>44</v>
      </c>
    </row>
    <row r="19" spans="1:6" s="680" customFormat="1" ht="17.100000000000001" customHeight="1">
      <c r="A19" s="352" t="s">
        <v>45</v>
      </c>
      <c r="B19" s="44">
        <v>13</v>
      </c>
      <c r="C19" s="44">
        <v>0</v>
      </c>
      <c r="D19" s="44">
        <v>2</v>
      </c>
      <c r="E19" s="44">
        <v>0</v>
      </c>
      <c r="F19" s="350" t="s">
        <v>46</v>
      </c>
    </row>
    <row r="20" spans="1:6" s="680" customFormat="1" ht="17.100000000000001" customHeight="1">
      <c r="A20" s="80" t="s">
        <v>47</v>
      </c>
      <c r="B20" s="177">
        <f>SUM(B21:B28)</f>
        <v>125</v>
      </c>
      <c r="C20" s="44">
        <v>0</v>
      </c>
      <c r="D20" s="177">
        <f>SUM(D21:D28)</f>
        <v>35</v>
      </c>
      <c r="E20" s="44">
        <v>0</v>
      </c>
      <c r="F20" s="353" t="s">
        <v>48</v>
      </c>
    </row>
    <row r="21" spans="1:6" s="680" customFormat="1" ht="17.100000000000001" customHeight="1">
      <c r="A21" s="354" t="s">
        <v>49</v>
      </c>
      <c r="B21" s="44">
        <v>15</v>
      </c>
      <c r="C21" s="44">
        <v>0</v>
      </c>
      <c r="D21" s="44">
        <v>2</v>
      </c>
      <c r="E21" s="44">
        <v>0</v>
      </c>
      <c r="F21" s="355" t="s">
        <v>50</v>
      </c>
    </row>
    <row r="22" spans="1:6" s="680" customFormat="1" ht="17.100000000000001" customHeight="1">
      <c r="A22" s="83" t="s">
        <v>51</v>
      </c>
      <c r="B22" s="44">
        <v>12</v>
      </c>
      <c r="C22" s="44">
        <v>0</v>
      </c>
      <c r="D22" s="44">
        <v>9</v>
      </c>
      <c r="E22" s="44">
        <v>0</v>
      </c>
      <c r="F22" s="356" t="s">
        <v>52</v>
      </c>
    </row>
    <row r="23" spans="1:6" s="677" customFormat="1" ht="17.100000000000001" customHeight="1">
      <c r="A23" s="83" t="s">
        <v>53</v>
      </c>
      <c r="B23" s="44">
        <v>8</v>
      </c>
      <c r="C23" s="44">
        <v>0</v>
      </c>
      <c r="D23" s="44">
        <v>4</v>
      </c>
      <c r="E23" s="44">
        <v>0</v>
      </c>
      <c r="F23" s="356" t="s">
        <v>54</v>
      </c>
    </row>
    <row r="24" spans="1:6" s="680" customFormat="1" ht="17.100000000000001" customHeight="1">
      <c r="A24" s="83" t="s">
        <v>55</v>
      </c>
      <c r="B24" s="44">
        <v>12</v>
      </c>
      <c r="C24" s="44">
        <v>0</v>
      </c>
      <c r="D24" s="44">
        <v>8</v>
      </c>
      <c r="E24" s="44">
        <v>0</v>
      </c>
      <c r="F24" s="350" t="s">
        <v>56</v>
      </c>
    </row>
    <row r="25" spans="1:6" s="680" customFormat="1" ht="17.100000000000001" customHeight="1">
      <c r="A25" s="83" t="s">
        <v>57</v>
      </c>
      <c r="B25" s="44">
        <v>8</v>
      </c>
      <c r="C25" s="44">
        <v>0</v>
      </c>
      <c r="D25" s="44">
        <v>2</v>
      </c>
      <c r="E25" s="44">
        <v>0</v>
      </c>
      <c r="F25" s="356" t="s">
        <v>58</v>
      </c>
    </row>
    <row r="26" spans="1:6" s="680" customFormat="1" ht="17.100000000000001" customHeight="1">
      <c r="A26" s="83" t="s">
        <v>59</v>
      </c>
      <c r="B26" s="44">
        <v>29</v>
      </c>
      <c r="C26" s="44">
        <v>0</v>
      </c>
      <c r="D26" s="44">
        <v>8</v>
      </c>
      <c r="E26" s="44">
        <v>0</v>
      </c>
      <c r="F26" s="356" t="s">
        <v>60</v>
      </c>
    </row>
    <row r="27" spans="1:6" s="677" customFormat="1" ht="17.100000000000001" customHeight="1">
      <c r="A27" s="83" t="s">
        <v>61</v>
      </c>
      <c r="B27" s="44">
        <v>29</v>
      </c>
      <c r="C27" s="44">
        <v>0</v>
      </c>
      <c r="D27" s="44">
        <v>0</v>
      </c>
      <c r="E27" s="44">
        <v>0</v>
      </c>
      <c r="F27" s="356" t="s">
        <v>62</v>
      </c>
    </row>
    <row r="28" spans="1:6" s="680" customFormat="1" ht="17.100000000000001" customHeight="1">
      <c r="A28" s="83" t="s">
        <v>63</v>
      </c>
      <c r="B28" s="44">
        <v>12</v>
      </c>
      <c r="C28" s="44">
        <v>0</v>
      </c>
      <c r="D28" s="44">
        <v>2</v>
      </c>
      <c r="E28" s="44">
        <v>0</v>
      </c>
      <c r="F28" s="356" t="s">
        <v>64</v>
      </c>
    </row>
    <row r="29" spans="1:6" s="680" customFormat="1" ht="17.100000000000001" customHeight="1">
      <c r="A29" s="346" t="s">
        <v>65</v>
      </c>
      <c r="B29" s="177">
        <f>SUM(B30:B38)</f>
        <v>186</v>
      </c>
      <c r="C29" s="177">
        <f t="shared" ref="C29:D29" si="0">SUM(C30:C38)</f>
        <v>1</v>
      </c>
      <c r="D29" s="177">
        <f t="shared" si="0"/>
        <v>65</v>
      </c>
      <c r="E29" s="44">
        <v>0</v>
      </c>
      <c r="F29" s="347" t="s">
        <v>66</v>
      </c>
    </row>
    <row r="30" spans="1:6" s="680" customFormat="1" ht="17.100000000000001" customHeight="1">
      <c r="A30" s="357" t="s">
        <v>67</v>
      </c>
      <c r="B30" s="44">
        <v>33</v>
      </c>
      <c r="C30" s="44">
        <v>0</v>
      </c>
      <c r="D30" s="44">
        <v>4</v>
      </c>
      <c r="E30" s="44">
        <v>0</v>
      </c>
      <c r="F30" s="350" t="s">
        <v>68</v>
      </c>
    </row>
    <row r="31" spans="1:6" s="677" customFormat="1" ht="17.100000000000001" customHeight="1">
      <c r="A31" s="358" t="s">
        <v>69</v>
      </c>
      <c r="B31" s="44">
        <v>14</v>
      </c>
      <c r="C31" s="44">
        <v>0</v>
      </c>
      <c r="D31" s="44">
        <v>9</v>
      </c>
      <c r="E31" s="44">
        <v>0</v>
      </c>
      <c r="F31" s="350" t="s">
        <v>70</v>
      </c>
    </row>
    <row r="32" spans="1:6" s="680" customFormat="1" ht="17.100000000000001" customHeight="1">
      <c r="A32" s="357" t="s">
        <v>71</v>
      </c>
      <c r="B32" s="44">
        <v>11</v>
      </c>
      <c r="C32" s="44">
        <v>0</v>
      </c>
      <c r="D32" s="44">
        <v>3</v>
      </c>
      <c r="E32" s="44">
        <v>0</v>
      </c>
      <c r="F32" s="350" t="s">
        <v>72</v>
      </c>
    </row>
    <row r="33" spans="1:6" s="680" customFormat="1" ht="17.100000000000001" customHeight="1">
      <c r="A33" s="83" t="s">
        <v>73</v>
      </c>
      <c r="B33" s="44">
        <v>48</v>
      </c>
      <c r="C33" s="44">
        <v>1</v>
      </c>
      <c r="D33" s="44">
        <v>1</v>
      </c>
      <c r="E33" s="44">
        <v>0</v>
      </c>
      <c r="F33" s="350" t="s">
        <v>74</v>
      </c>
    </row>
    <row r="34" spans="1:6" s="677" customFormat="1" ht="17.100000000000001" customHeight="1">
      <c r="A34" s="358" t="s">
        <v>75</v>
      </c>
      <c r="B34" s="44">
        <v>9</v>
      </c>
      <c r="C34" s="44">
        <v>0</v>
      </c>
      <c r="D34" s="44">
        <v>4</v>
      </c>
      <c r="E34" s="44">
        <v>0</v>
      </c>
      <c r="F34" s="350" t="s">
        <v>1409</v>
      </c>
    </row>
    <row r="35" spans="1:6" s="680" customFormat="1" ht="17.100000000000001" customHeight="1">
      <c r="A35" s="83" t="s">
        <v>76</v>
      </c>
      <c r="B35" s="44">
        <v>10</v>
      </c>
      <c r="C35" s="44">
        <v>0</v>
      </c>
      <c r="D35" s="44">
        <v>2</v>
      </c>
      <c r="E35" s="44">
        <v>0</v>
      </c>
      <c r="F35" s="350" t="s">
        <v>77</v>
      </c>
    </row>
    <row r="36" spans="1:6" s="677" customFormat="1" ht="17.100000000000001" customHeight="1">
      <c r="A36" s="83" t="s">
        <v>78</v>
      </c>
      <c r="B36" s="44">
        <v>25</v>
      </c>
      <c r="C36" s="44">
        <v>0</v>
      </c>
      <c r="D36" s="44">
        <v>18</v>
      </c>
      <c r="E36" s="44">
        <v>0</v>
      </c>
      <c r="F36" s="350" t="s">
        <v>79</v>
      </c>
    </row>
    <row r="37" spans="1:6" s="680" customFormat="1" ht="17.100000000000001" customHeight="1">
      <c r="A37" s="83" t="s">
        <v>80</v>
      </c>
      <c r="B37" s="44">
        <v>24</v>
      </c>
      <c r="C37" s="44">
        <v>0</v>
      </c>
      <c r="D37" s="44">
        <v>13</v>
      </c>
      <c r="E37" s="44">
        <v>0</v>
      </c>
      <c r="F37" s="350" t="s">
        <v>81</v>
      </c>
    </row>
    <row r="38" spans="1:6" s="677" customFormat="1" ht="17.100000000000001" customHeight="1">
      <c r="A38" s="83" t="s">
        <v>82</v>
      </c>
      <c r="B38" s="44">
        <v>12</v>
      </c>
      <c r="C38" s="44">
        <v>0</v>
      </c>
      <c r="D38" s="44">
        <v>11</v>
      </c>
      <c r="E38" s="44">
        <v>0</v>
      </c>
      <c r="F38" s="350" t="s">
        <v>83</v>
      </c>
    </row>
    <row r="39" spans="1:6" s="680" customFormat="1" ht="17.100000000000001" customHeight="1">
      <c r="A39" s="72" t="s">
        <v>84</v>
      </c>
      <c r="B39" s="177">
        <f>SUM(B40:B46)</f>
        <v>209</v>
      </c>
      <c r="C39" s="1651">
        <f>SUM(C40:C46)</f>
        <v>0</v>
      </c>
      <c r="D39" s="177">
        <f>SUM(D40:D46)</f>
        <v>69</v>
      </c>
      <c r="E39" s="1651">
        <f>SUM(E40:E46)</f>
        <v>0</v>
      </c>
      <c r="F39" s="347" t="s">
        <v>85</v>
      </c>
    </row>
    <row r="40" spans="1:6" s="680" customFormat="1" ht="17.100000000000001" customHeight="1">
      <c r="A40" s="357" t="s">
        <v>86</v>
      </c>
      <c r="B40" s="44">
        <v>40</v>
      </c>
      <c r="C40" s="44">
        <v>0</v>
      </c>
      <c r="D40" s="44">
        <v>15</v>
      </c>
      <c r="E40" s="44">
        <v>0</v>
      </c>
      <c r="F40" s="356" t="s">
        <v>87</v>
      </c>
    </row>
    <row r="41" spans="1:6" s="680" customFormat="1" ht="17.100000000000001" customHeight="1">
      <c r="A41" s="357" t="s">
        <v>88</v>
      </c>
      <c r="B41" s="44">
        <v>29</v>
      </c>
      <c r="C41" s="44">
        <v>0</v>
      </c>
      <c r="D41" s="44">
        <v>17</v>
      </c>
      <c r="E41" s="44">
        <v>0</v>
      </c>
      <c r="F41" s="350" t="s">
        <v>89</v>
      </c>
    </row>
    <row r="42" spans="1:6" s="680" customFormat="1" ht="17.100000000000001" customHeight="1">
      <c r="A42" s="357" t="s">
        <v>90</v>
      </c>
      <c r="B42" s="44">
        <v>23</v>
      </c>
      <c r="C42" s="44">
        <v>0</v>
      </c>
      <c r="D42" s="44">
        <v>0</v>
      </c>
      <c r="E42" s="44">
        <v>0</v>
      </c>
      <c r="F42" s="350" t="s">
        <v>91</v>
      </c>
    </row>
    <row r="43" spans="1:6" s="680" customFormat="1" ht="17.100000000000001" customHeight="1">
      <c r="A43" s="357" t="s">
        <v>92</v>
      </c>
      <c r="B43" s="44">
        <v>42</v>
      </c>
      <c r="C43" s="44">
        <v>0</v>
      </c>
      <c r="D43" s="44">
        <v>4</v>
      </c>
      <c r="E43" s="44">
        <v>0</v>
      </c>
      <c r="F43" s="350" t="s">
        <v>93</v>
      </c>
    </row>
    <row r="44" spans="1:6" s="677" customFormat="1" ht="17.100000000000001" customHeight="1">
      <c r="A44" s="357" t="s">
        <v>94</v>
      </c>
      <c r="B44" s="44">
        <v>26</v>
      </c>
      <c r="C44" s="44">
        <v>0</v>
      </c>
      <c r="D44" s="44">
        <v>14</v>
      </c>
      <c r="E44" s="44">
        <v>0</v>
      </c>
      <c r="F44" s="356" t="s">
        <v>95</v>
      </c>
    </row>
    <row r="45" spans="1:6" s="680" customFormat="1" ht="17.100000000000001" customHeight="1">
      <c r="A45" s="357" t="s">
        <v>96</v>
      </c>
      <c r="B45" s="44">
        <v>14</v>
      </c>
      <c r="C45" s="44">
        <v>0</v>
      </c>
      <c r="D45" s="44">
        <v>9</v>
      </c>
      <c r="E45" s="44">
        <v>0</v>
      </c>
      <c r="F45" s="356" t="s">
        <v>97</v>
      </c>
    </row>
    <row r="46" spans="1:6" s="680" customFormat="1" ht="17.100000000000001" customHeight="1">
      <c r="A46" s="357" t="s">
        <v>98</v>
      </c>
      <c r="B46" s="44">
        <v>35</v>
      </c>
      <c r="C46" s="44">
        <v>0</v>
      </c>
      <c r="D46" s="44">
        <v>10</v>
      </c>
      <c r="E46" s="44">
        <v>0</v>
      </c>
      <c r="F46" s="350" t="s">
        <v>99</v>
      </c>
    </row>
    <row r="47" spans="1:6" s="121" customFormat="1" ht="17.100000000000001" customHeight="1">
      <c r="A47" s="77" t="s">
        <v>100</v>
      </c>
      <c r="B47" s="177">
        <f>SUM(B48:B52)</f>
        <v>109</v>
      </c>
      <c r="C47" s="1651">
        <f>SUM(C48:C52)</f>
        <v>0</v>
      </c>
      <c r="D47" s="177">
        <f>SUM(D48:D52)</f>
        <v>58</v>
      </c>
      <c r="E47" s="44">
        <f>SUM(E48:E52)</f>
        <v>0</v>
      </c>
      <c r="F47" s="347" t="s">
        <v>101</v>
      </c>
    </row>
    <row r="48" spans="1:6" s="680" customFormat="1" ht="17.100000000000001" customHeight="1">
      <c r="A48" s="359" t="s">
        <v>102</v>
      </c>
      <c r="B48" s="44">
        <v>21</v>
      </c>
      <c r="C48" s="44">
        <v>0</v>
      </c>
      <c r="D48" s="44">
        <v>16</v>
      </c>
      <c r="E48" s="44">
        <v>0</v>
      </c>
      <c r="F48" s="350" t="s">
        <v>103</v>
      </c>
    </row>
    <row r="49" spans="1:6" s="680" customFormat="1" ht="17.100000000000001" customHeight="1">
      <c r="A49" s="357" t="s">
        <v>104</v>
      </c>
      <c r="B49" s="44">
        <v>26</v>
      </c>
      <c r="C49" s="44">
        <v>0</v>
      </c>
      <c r="D49" s="44">
        <v>13</v>
      </c>
      <c r="E49" s="44">
        <v>0</v>
      </c>
      <c r="F49" s="350" t="s">
        <v>105</v>
      </c>
    </row>
    <row r="50" spans="1:6" s="680" customFormat="1" ht="17.100000000000001" customHeight="1">
      <c r="A50" s="357" t="s">
        <v>106</v>
      </c>
      <c r="B50" s="44">
        <v>18</v>
      </c>
      <c r="C50" s="44">
        <v>0</v>
      </c>
      <c r="D50" s="44">
        <v>11</v>
      </c>
      <c r="E50" s="44">
        <v>0</v>
      </c>
      <c r="F50" s="350" t="s">
        <v>107</v>
      </c>
    </row>
    <row r="51" spans="1:6" s="680" customFormat="1" ht="17.100000000000001" customHeight="1">
      <c r="A51" s="357" t="s">
        <v>108</v>
      </c>
      <c r="B51" s="44">
        <v>19</v>
      </c>
      <c r="C51" s="44">
        <v>0</v>
      </c>
      <c r="D51" s="44">
        <v>10</v>
      </c>
      <c r="E51" s="44">
        <v>0</v>
      </c>
      <c r="F51" s="350" t="s">
        <v>109</v>
      </c>
    </row>
    <row r="52" spans="1:6" s="680" customFormat="1" ht="17.100000000000001" customHeight="1">
      <c r="A52" s="357" t="s">
        <v>110</v>
      </c>
      <c r="B52" s="44">
        <v>25</v>
      </c>
      <c r="C52" s="44">
        <v>0</v>
      </c>
      <c r="D52" s="44">
        <v>8</v>
      </c>
      <c r="E52" s="44">
        <v>0</v>
      </c>
      <c r="F52" s="356" t="s">
        <v>111</v>
      </c>
    </row>
    <row r="53" spans="1:6" s="680" customFormat="1" ht="15" customHeight="1">
      <c r="A53" s="683"/>
      <c r="B53" s="684"/>
      <c r="C53" s="685"/>
      <c r="D53" s="686"/>
      <c r="E53" s="684"/>
      <c r="F53" s="687"/>
    </row>
    <row r="54" spans="1:6" s="680" customFormat="1" ht="18" customHeight="1">
      <c r="A54" s="656" t="s">
        <v>457</v>
      </c>
      <c r="B54" s="671"/>
      <c r="C54" s="672"/>
      <c r="D54" s="671"/>
      <c r="E54" s="2563" t="s">
        <v>458</v>
      </c>
      <c r="F54" s="2563"/>
    </row>
    <row r="55" spans="1:6" s="680" customFormat="1" ht="15" customHeight="1">
      <c r="A55" s="673"/>
      <c r="B55" s="671"/>
      <c r="C55" s="672"/>
      <c r="D55" s="671"/>
      <c r="E55" s="671"/>
      <c r="F55" s="691"/>
    </row>
    <row r="56" spans="1:6" s="680" customFormat="1" ht="20.25" customHeight="1">
      <c r="A56" s="1273" t="s">
        <v>2450</v>
      </c>
      <c r="B56" s="698"/>
      <c r="C56" s="2094"/>
      <c r="D56" s="698"/>
      <c r="E56" s="2565" t="s">
        <v>2449</v>
      </c>
      <c r="F56" s="2565"/>
    </row>
    <row r="57" spans="1:6" s="680" customFormat="1" ht="21" customHeight="1">
      <c r="A57" s="1273" t="s">
        <v>2059</v>
      </c>
      <c r="B57" s="698"/>
      <c r="C57" s="2094"/>
      <c r="D57" s="698"/>
      <c r="E57" s="698"/>
      <c r="F57" s="2095" t="s">
        <v>2060</v>
      </c>
    </row>
    <row r="58" spans="1:6" s="677" customFormat="1" ht="15" customHeight="1">
      <c r="A58" s="673"/>
      <c r="B58" s="671"/>
      <c r="C58" s="672"/>
      <c r="D58" s="671"/>
      <c r="E58" s="671"/>
      <c r="F58" s="692"/>
    </row>
    <row r="59" spans="1:6" s="680" customFormat="1" ht="15" customHeight="1">
      <c r="A59" s="2093" t="s">
        <v>2236</v>
      </c>
      <c r="B59" s="2566" t="s">
        <v>470</v>
      </c>
      <c r="C59" s="2566"/>
      <c r="D59" s="2566" t="s">
        <v>471</v>
      </c>
      <c r="E59" s="2566"/>
      <c r="F59" s="1592" t="s">
        <v>2235</v>
      </c>
    </row>
    <row r="60" spans="1:6" s="680" customFormat="1" ht="15" customHeight="1">
      <c r="A60" s="673"/>
      <c r="B60" s="2567" t="s">
        <v>419</v>
      </c>
      <c r="C60" s="2567"/>
      <c r="D60" s="2568" t="s">
        <v>315</v>
      </c>
      <c r="E60" s="2568"/>
      <c r="F60" s="673"/>
    </row>
    <row r="61" spans="1:6" s="680" customFormat="1" ht="15" customHeight="1">
      <c r="A61" s="673"/>
      <c r="B61" s="505" t="s">
        <v>225</v>
      </c>
      <c r="C61" s="693" t="s">
        <v>392</v>
      </c>
      <c r="D61" s="505" t="s">
        <v>225</v>
      </c>
      <c r="E61" s="693" t="s">
        <v>392</v>
      </c>
      <c r="F61" s="676"/>
    </row>
    <row r="62" spans="1:6" s="680" customFormat="1" ht="15" customHeight="1">
      <c r="A62" s="204"/>
      <c r="B62" s="694" t="s">
        <v>251</v>
      </c>
      <c r="C62" s="695" t="s">
        <v>477</v>
      </c>
      <c r="D62" s="694" t="s">
        <v>348</v>
      </c>
      <c r="E62" s="695" t="s">
        <v>477</v>
      </c>
      <c r="F62" s="205"/>
    </row>
    <row r="63" spans="1:6" s="680" customFormat="1" ht="15" customHeight="1">
      <c r="B63" s="696"/>
      <c r="C63" s="696"/>
      <c r="D63" s="696"/>
      <c r="E63" s="696"/>
      <c r="F63" s="697"/>
    </row>
    <row r="64" spans="1:6" s="677" customFormat="1" ht="15" customHeight="1">
      <c r="A64" s="72" t="s">
        <v>114</v>
      </c>
      <c r="B64" s="209">
        <f>SUM(B65:B73)</f>
        <v>266</v>
      </c>
      <c r="C64" s="209">
        <f>SUM(C65:C73)</f>
        <v>1</v>
      </c>
      <c r="D64" s="209">
        <f>SUM(D65:D73)</f>
        <v>61</v>
      </c>
      <c r="E64" s="209">
        <f>SUM(E65:E73)</f>
        <v>1</v>
      </c>
      <c r="F64" s="78" t="s">
        <v>115</v>
      </c>
    </row>
    <row r="65" spans="1:6" s="680" customFormat="1" ht="15" customHeight="1">
      <c r="A65" s="210" t="s">
        <v>116</v>
      </c>
      <c r="B65" s="44">
        <v>11</v>
      </c>
      <c r="C65" s="44">
        <v>0</v>
      </c>
      <c r="D65" s="44">
        <v>5</v>
      </c>
      <c r="E65" s="44">
        <v>0</v>
      </c>
      <c r="F65" s="211" t="s">
        <v>117</v>
      </c>
    </row>
    <row r="66" spans="1:6" s="680" customFormat="1" ht="15" customHeight="1">
      <c r="A66" s="210" t="s">
        <v>118</v>
      </c>
      <c r="B66" s="44">
        <v>20</v>
      </c>
      <c r="C66" s="44">
        <v>0</v>
      </c>
      <c r="D66" s="44">
        <v>5</v>
      </c>
      <c r="E66" s="44">
        <v>0</v>
      </c>
      <c r="F66" s="211" t="s">
        <v>119</v>
      </c>
    </row>
    <row r="67" spans="1:6" s="680" customFormat="1" ht="15" customHeight="1">
      <c r="A67" s="212" t="s">
        <v>211</v>
      </c>
      <c r="B67" s="213">
        <v>115</v>
      </c>
      <c r="C67" s="213">
        <v>0</v>
      </c>
      <c r="D67" s="213">
        <v>0</v>
      </c>
      <c r="E67" s="213">
        <v>0</v>
      </c>
      <c r="F67" s="211" t="s">
        <v>121</v>
      </c>
    </row>
    <row r="68" spans="1:6" s="680" customFormat="1" ht="15" customHeight="1">
      <c r="A68" s="210" t="s">
        <v>122</v>
      </c>
      <c r="B68" s="44">
        <v>21</v>
      </c>
      <c r="C68" s="44">
        <v>0</v>
      </c>
      <c r="D68" s="44">
        <v>8</v>
      </c>
      <c r="E68" s="44">
        <v>0</v>
      </c>
      <c r="F68" s="211" t="s">
        <v>123</v>
      </c>
    </row>
    <row r="69" spans="1:6" s="680" customFormat="1" ht="15" customHeight="1">
      <c r="A69" s="210" t="s">
        <v>124</v>
      </c>
      <c r="B69" s="44">
        <v>21</v>
      </c>
      <c r="C69" s="44">
        <v>0</v>
      </c>
      <c r="D69" s="44">
        <v>12</v>
      </c>
      <c r="E69" s="44">
        <v>0</v>
      </c>
      <c r="F69" s="211" t="s">
        <v>125</v>
      </c>
    </row>
    <row r="70" spans="1:6" s="680" customFormat="1" ht="15" customHeight="1">
      <c r="A70" s="210" t="s">
        <v>126</v>
      </c>
      <c r="B70" s="44">
        <v>22</v>
      </c>
      <c r="C70" s="44">
        <v>0</v>
      </c>
      <c r="D70" s="44">
        <v>11</v>
      </c>
      <c r="E70" s="44">
        <v>0</v>
      </c>
      <c r="F70" s="211" t="s">
        <v>127</v>
      </c>
    </row>
    <row r="71" spans="1:6" s="677" customFormat="1" ht="15" customHeight="1">
      <c r="A71" s="210" t="s">
        <v>128</v>
      </c>
      <c r="B71" s="44">
        <v>19</v>
      </c>
      <c r="C71" s="44">
        <v>1</v>
      </c>
      <c r="D71" s="44">
        <v>3</v>
      </c>
      <c r="E71" s="44">
        <v>1</v>
      </c>
      <c r="F71" s="211" t="s">
        <v>129</v>
      </c>
    </row>
    <row r="72" spans="1:6" ht="15" customHeight="1">
      <c r="A72" s="210" t="s">
        <v>130</v>
      </c>
      <c r="B72" s="44">
        <v>23</v>
      </c>
      <c r="C72" s="44">
        <v>0</v>
      </c>
      <c r="D72" s="44">
        <v>8</v>
      </c>
      <c r="E72" s="44">
        <v>0</v>
      </c>
      <c r="F72" s="211" t="s">
        <v>131</v>
      </c>
    </row>
    <row r="73" spans="1:6" s="121" customFormat="1" ht="12" customHeight="1">
      <c r="A73" s="210" t="s">
        <v>132</v>
      </c>
      <c r="B73" s="44">
        <v>14</v>
      </c>
      <c r="C73" s="44">
        <v>0</v>
      </c>
      <c r="D73" s="44">
        <v>9</v>
      </c>
      <c r="E73" s="44">
        <v>0</v>
      </c>
      <c r="F73" s="211" t="s">
        <v>133</v>
      </c>
    </row>
    <row r="74" spans="1:6" ht="14.25">
      <c r="A74" s="75" t="s">
        <v>134</v>
      </c>
      <c r="B74" s="209">
        <f>SUM(B75:B82)</f>
        <v>160</v>
      </c>
      <c r="C74" s="44">
        <v>0</v>
      </c>
      <c r="D74" s="209">
        <f>SUM(D75:D82)</f>
        <v>65</v>
      </c>
      <c r="E74" s="44">
        <v>0</v>
      </c>
      <c r="F74" s="76" t="s">
        <v>135</v>
      </c>
    </row>
    <row r="75" spans="1:6" ht="15">
      <c r="A75" s="210" t="s">
        <v>136</v>
      </c>
      <c r="B75" s="44">
        <v>15</v>
      </c>
      <c r="C75" s="44">
        <v>0</v>
      </c>
      <c r="D75" s="44">
        <v>8</v>
      </c>
      <c r="E75" s="44">
        <v>0</v>
      </c>
      <c r="F75" s="211" t="s">
        <v>137</v>
      </c>
    </row>
    <row r="76" spans="1:6" ht="15">
      <c r="A76" s="210" t="s">
        <v>138</v>
      </c>
      <c r="B76" s="44">
        <v>12</v>
      </c>
      <c r="C76" s="44">
        <v>0</v>
      </c>
      <c r="D76" s="44">
        <v>8</v>
      </c>
      <c r="E76" s="44">
        <v>0</v>
      </c>
      <c r="F76" s="211" t="s">
        <v>139</v>
      </c>
    </row>
    <row r="77" spans="1:6" ht="15">
      <c r="A77" s="210" t="s">
        <v>140</v>
      </c>
      <c r="B77" s="44">
        <v>20</v>
      </c>
      <c r="C77" s="44">
        <v>0</v>
      </c>
      <c r="D77" s="44">
        <v>12</v>
      </c>
      <c r="E77" s="44">
        <v>0</v>
      </c>
      <c r="F77" s="211" t="s">
        <v>141</v>
      </c>
    </row>
    <row r="78" spans="1:6" ht="15">
      <c r="A78" s="210" t="s">
        <v>142</v>
      </c>
      <c r="B78" s="44">
        <v>19</v>
      </c>
      <c r="C78" s="44">
        <v>0</v>
      </c>
      <c r="D78" s="44">
        <v>10</v>
      </c>
      <c r="E78" s="44">
        <v>0</v>
      </c>
      <c r="F78" s="211" t="s">
        <v>143</v>
      </c>
    </row>
    <row r="79" spans="1:6" ht="15">
      <c r="A79" s="210" t="s">
        <v>144</v>
      </c>
      <c r="B79" s="44">
        <v>50</v>
      </c>
      <c r="C79" s="44">
        <v>0</v>
      </c>
      <c r="D79" s="44">
        <v>10</v>
      </c>
      <c r="E79" s="44">
        <v>0</v>
      </c>
      <c r="F79" s="211" t="s">
        <v>145</v>
      </c>
    </row>
    <row r="80" spans="1:6" ht="15">
      <c r="A80" s="210" t="s">
        <v>146</v>
      </c>
      <c r="B80" s="44">
        <v>12</v>
      </c>
      <c r="C80" s="44">
        <v>0</v>
      </c>
      <c r="D80" s="44">
        <v>6</v>
      </c>
      <c r="E80" s="44">
        <v>0</v>
      </c>
      <c r="F80" s="211" t="s">
        <v>147</v>
      </c>
    </row>
    <row r="81" spans="1:6" ht="15">
      <c r="A81" s="210" t="s">
        <v>148</v>
      </c>
      <c r="B81" s="44">
        <v>21</v>
      </c>
      <c r="C81" s="44">
        <v>0</v>
      </c>
      <c r="D81" s="44">
        <v>6</v>
      </c>
      <c r="E81" s="44">
        <v>0</v>
      </c>
      <c r="F81" s="211" t="s">
        <v>1574</v>
      </c>
    </row>
    <row r="82" spans="1:6" ht="15">
      <c r="A82" s="210" t="s">
        <v>149</v>
      </c>
      <c r="B82" s="44">
        <v>11</v>
      </c>
      <c r="C82" s="44">
        <v>0</v>
      </c>
      <c r="D82" s="44">
        <v>5</v>
      </c>
      <c r="E82" s="44">
        <v>0</v>
      </c>
      <c r="F82" s="211" t="s">
        <v>150</v>
      </c>
    </row>
    <row r="83" spans="1:6" ht="14.25">
      <c r="A83" s="77" t="s">
        <v>151</v>
      </c>
      <c r="B83" s="209">
        <f>SUM(B84:B88)</f>
        <v>101</v>
      </c>
      <c r="C83" s="44">
        <f>SUM(C84:C88)</f>
        <v>0</v>
      </c>
      <c r="D83" s="209">
        <f>SUM(D84:D88)</f>
        <v>57</v>
      </c>
      <c r="E83" s="44">
        <f>SUM(E84:E88)</f>
        <v>0</v>
      </c>
      <c r="F83" s="78" t="s">
        <v>152</v>
      </c>
    </row>
    <row r="84" spans="1:6" ht="15">
      <c r="A84" s="210" t="s">
        <v>153</v>
      </c>
      <c r="B84" s="44">
        <v>25</v>
      </c>
      <c r="C84" s="44">
        <v>0</v>
      </c>
      <c r="D84" s="44">
        <v>8</v>
      </c>
      <c r="E84" s="44">
        <v>0</v>
      </c>
      <c r="F84" s="211" t="s">
        <v>154</v>
      </c>
    </row>
    <row r="85" spans="1:6" ht="15">
      <c r="A85" s="210" t="s">
        <v>155</v>
      </c>
      <c r="B85" s="44">
        <v>15</v>
      </c>
      <c r="C85" s="44">
        <v>0</v>
      </c>
      <c r="D85" s="44">
        <v>10</v>
      </c>
      <c r="E85" s="44">
        <v>0</v>
      </c>
      <c r="F85" s="211" t="s">
        <v>156</v>
      </c>
    </row>
    <row r="86" spans="1:6" ht="15">
      <c r="A86" s="210" t="s">
        <v>157</v>
      </c>
      <c r="B86" s="44">
        <v>14</v>
      </c>
      <c r="C86" s="44">
        <v>0</v>
      </c>
      <c r="D86" s="44">
        <v>6</v>
      </c>
      <c r="E86" s="44">
        <v>0</v>
      </c>
      <c r="F86" s="211" t="s">
        <v>158</v>
      </c>
    </row>
    <row r="87" spans="1:6" ht="15">
      <c r="A87" s="210" t="s">
        <v>159</v>
      </c>
      <c r="B87" s="44">
        <v>20</v>
      </c>
      <c r="C87" s="44">
        <v>0</v>
      </c>
      <c r="D87" s="44">
        <v>12</v>
      </c>
      <c r="E87" s="44">
        <v>0</v>
      </c>
      <c r="F87" s="211" t="s">
        <v>160</v>
      </c>
    </row>
    <row r="88" spans="1:6" ht="15">
      <c r="A88" s="210" t="s">
        <v>161</v>
      </c>
      <c r="B88" s="44">
        <v>27</v>
      </c>
      <c r="C88" s="44">
        <v>0</v>
      </c>
      <c r="D88" s="44">
        <v>21</v>
      </c>
      <c r="E88" s="44">
        <v>0</v>
      </c>
      <c r="F88" s="211" t="s">
        <v>162</v>
      </c>
    </row>
    <row r="89" spans="1:6" ht="14.25">
      <c r="A89" s="75" t="s">
        <v>163</v>
      </c>
      <c r="B89" s="209">
        <f>SUM(B90:B95)</f>
        <v>133</v>
      </c>
      <c r="C89" s="209">
        <f>SUM(C90:C95)</f>
        <v>6</v>
      </c>
      <c r="D89" s="209">
        <f>SUM(D90:D95)</f>
        <v>54</v>
      </c>
      <c r="E89" s="209">
        <f>SUM(E90:E95)</f>
        <v>6</v>
      </c>
      <c r="F89" s="76" t="s">
        <v>164</v>
      </c>
    </row>
    <row r="90" spans="1:6" ht="15">
      <c r="A90" s="210" t="s">
        <v>165</v>
      </c>
      <c r="B90" s="44">
        <v>30</v>
      </c>
      <c r="C90" s="44">
        <v>0</v>
      </c>
      <c r="D90" s="44">
        <v>7</v>
      </c>
      <c r="E90" s="44">
        <v>0</v>
      </c>
      <c r="F90" s="211" t="s">
        <v>166</v>
      </c>
    </row>
    <row r="91" spans="1:6" ht="15">
      <c r="A91" s="210" t="s">
        <v>167</v>
      </c>
      <c r="B91" s="44">
        <v>18</v>
      </c>
      <c r="C91" s="44">
        <v>0</v>
      </c>
      <c r="D91" s="44">
        <v>13</v>
      </c>
      <c r="E91" s="44">
        <v>0</v>
      </c>
      <c r="F91" s="211" t="s">
        <v>1576</v>
      </c>
    </row>
    <row r="92" spans="1:6" ht="15">
      <c r="A92" s="210" t="s">
        <v>169</v>
      </c>
      <c r="B92" s="44">
        <v>24</v>
      </c>
      <c r="C92" s="44">
        <v>0</v>
      </c>
      <c r="D92" s="44">
        <v>3</v>
      </c>
      <c r="E92" s="44">
        <v>0</v>
      </c>
      <c r="F92" s="211" t="s">
        <v>1585</v>
      </c>
    </row>
    <row r="93" spans="1:6" ht="15">
      <c r="A93" s="210" t="s">
        <v>171</v>
      </c>
      <c r="B93" s="44">
        <v>34</v>
      </c>
      <c r="C93" s="44">
        <v>0</v>
      </c>
      <c r="D93" s="44">
        <v>16</v>
      </c>
      <c r="E93" s="44">
        <v>0</v>
      </c>
      <c r="F93" s="211" t="s">
        <v>172</v>
      </c>
    </row>
    <row r="94" spans="1:6" ht="15">
      <c r="A94" s="210" t="s">
        <v>173</v>
      </c>
      <c r="B94" s="44">
        <v>13</v>
      </c>
      <c r="C94" s="44">
        <v>0</v>
      </c>
      <c r="D94" s="44">
        <v>7</v>
      </c>
      <c r="E94" s="44">
        <v>0</v>
      </c>
      <c r="F94" s="211" t="s">
        <v>174</v>
      </c>
    </row>
    <row r="95" spans="1:6" ht="15">
      <c r="A95" s="210" t="s">
        <v>175</v>
      </c>
      <c r="B95" s="44">
        <v>14</v>
      </c>
      <c r="C95" s="44">
        <v>6</v>
      </c>
      <c r="D95" s="44">
        <v>8</v>
      </c>
      <c r="E95" s="44">
        <v>6</v>
      </c>
      <c r="F95" s="211" t="s">
        <v>176</v>
      </c>
    </row>
    <row r="96" spans="1:6" ht="14.25">
      <c r="A96" s="80" t="s">
        <v>177</v>
      </c>
      <c r="B96" s="209">
        <f>SUM(B97:B100)</f>
        <v>47</v>
      </c>
      <c r="C96" s="44">
        <f>SUM(C97:C100)</f>
        <v>0</v>
      </c>
      <c r="D96" s="209">
        <f>SUM(D97:D100)</f>
        <v>19</v>
      </c>
      <c r="E96" s="44">
        <f>SUM(E97:E100)</f>
        <v>0</v>
      </c>
      <c r="F96" s="76" t="s">
        <v>178</v>
      </c>
    </row>
    <row r="97" spans="1:6" ht="15">
      <c r="A97" s="210" t="s">
        <v>179</v>
      </c>
      <c r="B97" s="44">
        <v>7</v>
      </c>
      <c r="C97" s="44">
        <v>0</v>
      </c>
      <c r="D97" s="44">
        <v>2</v>
      </c>
      <c r="E97" s="44">
        <v>0</v>
      </c>
      <c r="F97" s="211" t="s">
        <v>180</v>
      </c>
    </row>
    <row r="98" spans="1:6" ht="15">
      <c r="A98" s="210" t="s">
        <v>181</v>
      </c>
      <c r="B98" s="44">
        <v>21</v>
      </c>
      <c r="C98" s="44">
        <v>0</v>
      </c>
      <c r="D98" s="44">
        <v>10</v>
      </c>
      <c r="E98" s="44">
        <v>0</v>
      </c>
      <c r="F98" s="211" t="s">
        <v>182</v>
      </c>
    </row>
    <row r="99" spans="1:6" ht="15">
      <c r="A99" s="210" t="s">
        <v>183</v>
      </c>
      <c r="B99" s="44">
        <v>10</v>
      </c>
      <c r="C99" s="44">
        <v>0</v>
      </c>
      <c r="D99" s="44">
        <v>7</v>
      </c>
      <c r="E99" s="44">
        <v>0</v>
      </c>
      <c r="F99" s="211" t="s">
        <v>184</v>
      </c>
    </row>
    <row r="100" spans="1:6" ht="15">
      <c r="A100" s="210" t="s">
        <v>185</v>
      </c>
      <c r="B100" s="44">
        <v>9</v>
      </c>
      <c r="C100" s="44">
        <v>0</v>
      </c>
      <c r="D100" s="44">
        <v>0</v>
      </c>
      <c r="E100" s="44">
        <v>0</v>
      </c>
      <c r="F100" s="211" t="s">
        <v>186</v>
      </c>
    </row>
    <row r="101" spans="1:6" ht="14.25">
      <c r="A101" s="72" t="s">
        <v>187</v>
      </c>
      <c r="B101" s="209">
        <f>SUM(B102:B105)</f>
        <v>27</v>
      </c>
      <c r="C101" s="44">
        <f>SUM(C102:C105)</f>
        <v>0</v>
      </c>
      <c r="D101" s="209">
        <f>SUM(D102:D105)</f>
        <v>1</v>
      </c>
      <c r="E101" s="44">
        <f>SUM(E102:E105)</f>
        <v>0</v>
      </c>
      <c r="F101" s="76" t="s">
        <v>188</v>
      </c>
    </row>
    <row r="102" spans="1:6" ht="15">
      <c r="A102" s="210" t="s">
        <v>189</v>
      </c>
      <c r="B102" s="44">
        <v>4</v>
      </c>
      <c r="C102" s="44">
        <v>0</v>
      </c>
      <c r="D102" s="44">
        <v>0</v>
      </c>
      <c r="E102" s="44">
        <v>0</v>
      </c>
      <c r="F102" s="211" t="s">
        <v>190</v>
      </c>
    </row>
    <row r="103" spans="1:6" ht="15">
      <c r="A103" s="210" t="s">
        <v>191</v>
      </c>
      <c r="B103" s="44">
        <v>5</v>
      </c>
      <c r="C103" s="44">
        <v>0</v>
      </c>
      <c r="D103" s="44">
        <v>0</v>
      </c>
      <c r="E103" s="44">
        <v>0</v>
      </c>
      <c r="F103" s="211" t="s">
        <v>192</v>
      </c>
    </row>
    <row r="104" spans="1:6" ht="15">
      <c r="A104" s="210" t="s">
        <v>2053</v>
      </c>
      <c r="B104" s="44">
        <v>16</v>
      </c>
      <c r="C104" s="44">
        <v>0</v>
      </c>
      <c r="D104" s="44">
        <v>0</v>
      </c>
      <c r="E104" s="44">
        <v>0</v>
      </c>
      <c r="F104" s="211" t="s">
        <v>193</v>
      </c>
    </row>
    <row r="105" spans="1:6" ht="15">
      <c r="A105" s="210" t="s">
        <v>194</v>
      </c>
      <c r="B105" s="44">
        <v>2</v>
      </c>
      <c r="C105" s="44">
        <v>0</v>
      </c>
      <c r="D105" s="44">
        <v>1</v>
      </c>
      <c r="E105" s="44">
        <v>0</v>
      </c>
      <c r="F105" s="211" t="s">
        <v>195</v>
      </c>
    </row>
    <row r="106" spans="1:6" ht="14.25">
      <c r="A106" s="80" t="s">
        <v>196</v>
      </c>
      <c r="B106" s="209">
        <f>SUM(B107:B108)</f>
        <v>9</v>
      </c>
      <c r="C106" s="44">
        <f>SUM(C107:C108)</f>
        <v>0</v>
      </c>
      <c r="D106" s="209">
        <f>SUM(D107:D108)</f>
        <v>1</v>
      </c>
      <c r="E106" s="44">
        <f>SUM(E107:E108)</f>
        <v>0</v>
      </c>
      <c r="F106" s="76" t="s">
        <v>197</v>
      </c>
    </row>
    <row r="107" spans="1:6" ht="15">
      <c r="A107" s="81" t="s">
        <v>198</v>
      </c>
      <c r="B107" s="44">
        <v>1</v>
      </c>
      <c r="C107" s="44">
        <v>0</v>
      </c>
      <c r="D107" s="44">
        <v>1</v>
      </c>
      <c r="E107" s="44">
        <v>0</v>
      </c>
      <c r="F107" s="82" t="s">
        <v>199</v>
      </c>
    </row>
    <row r="108" spans="1:6" ht="15">
      <c r="A108" s="83" t="s">
        <v>200</v>
      </c>
      <c r="B108" s="44">
        <v>8</v>
      </c>
      <c r="C108" s="44">
        <v>0</v>
      </c>
      <c r="D108" s="44">
        <v>0</v>
      </c>
      <c r="E108" s="44">
        <v>0</v>
      </c>
      <c r="F108" s="82" t="s">
        <v>2050</v>
      </c>
    </row>
    <row r="109" spans="1:6" ht="14.25">
      <c r="A109" s="214" t="s">
        <v>214</v>
      </c>
      <c r="B109" s="215">
        <f>SUM(B106+B101+B96+B89+B83+B74+B64+B47+B39+B29+B20+B11)</f>
        <v>1553</v>
      </c>
      <c r="C109" s="215">
        <f t="shared" ref="C109:E109" si="1">SUM(C106+C101+C96+C89+C83+C74+C64+C47+C39+C29+C20+C11)</f>
        <v>11</v>
      </c>
      <c r="D109" s="215">
        <f t="shared" si="1"/>
        <v>572</v>
      </c>
      <c r="E109" s="215">
        <f t="shared" si="1"/>
        <v>10</v>
      </c>
      <c r="F109" s="216" t="s">
        <v>11</v>
      </c>
    </row>
    <row r="110" spans="1:6" ht="15.75">
      <c r="A110" s="214"/>
      <c r="B110" s="640"/>
      <c r="C110" s="640"/>
      <c r="D110" s="640"/>
      <c r="E110" s="640"/>
      <c r="F110" s="217"/>
    </row>
    <row r="111" spans="1:6" ht="15.75">
      <c r="A111" s="214"/>
      <c r="B111" s="640"/>
      <c r="C111" s="640"/>
      <c r="D111" s="640"/>
      <c r="E111" s="640"/>
      <c r="F111" s="217"/>
    </row>
    <row r="112" spans="1:6" ht="15.75">
      <c r="A112" s="214"/>
      <c r="B112" s="640"/>
      <c r="C112" s="640"/>
      <c r="D112" s="640"/>
      <c r="E112" s="640"/>
      <c r="F112" s="217"/>
    </row>
    <row r="113" spans="1:6">
      <c r="A113" s="514"/>
      <c r="B113" s="657"/>
      <c r="C113" s="657"/>
      <c r="D113" s="657"/>
      <c r="E113" s="658"/>
      <c r="F113" s="561"/>
    </row>
    <row r="114" spans="1:6" ht="15">
      <c r="A114" s="1652" t="s">
        <v>1578</v>
      </c>
      <c r="B114" s="22"/>
      <c r="C114" s="22"/>
      <c r="D114" s="509"/>
      <c r="F114" s="490" t="s">
        <v>1577</v>
      </c>
    </row>
    <row r="115" spans="1:6">
      <c r="A115" s="690"/>
      <c r="B115" s="232"/>
      <c r="C115" s="232"/>
      <c r="D115" s="698"/>
      <c r="E115" s="698"/>
      <c r="F115" s="690"/>
    </row>
  </sheetData>
  <mergeCells count="12">
    <mergeCell ref="E1:F1"/>
    <mergeCell ref="E3:F3"/>
    <mergeCell ref="B6:C6"/>
    <mergeCell ref="D6:E6"/>
    <mergeCell ref="B7:C7"/>
    <mergeCell ref="D7:E7"/>
    <mergeCell ref="E54:F54"/>
    <mergeCell ref="E56:F56"/>
    <mergeCell ref="B59:C59"/>
    <mergeCell ref="D59:E59"/>
    <mergeCell ref="B60:C60"/>
    <mergeCell ref="D60:E60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  <rowBreaks count="1" manualBreakCount="1">
    <brk id="53" max="16383" man="1"/>
  </rowBreaks>
</worksheet>
</file>

<file path=xl/worksheets/sheet31.xml><?xml version="1.0" encoding="utf-8"?>
<worksheet xmlns="http://schemas.openxmlformats.org/spreadsheetml/2006/main" xmlns:r="http://schemas.openxmlformats.org/officeDocument/2006/relationships">
  <sheetPr syncVertical="1" syncRef="A1">
    <tabColor theme="8" tint="0.39997558519241921"/>
  </sheetPr>
  <dimension ref="A1:F191"/>
  <sheetViews>
    <sheetView showGridLines="0" view="pageLayout" zoomScale="70" zoomScaleSheetLayoutView="93" zoomScalePageLayoutView="70" workbookViewId="0">
      <selection activeCell="E72" sqref="E72"/>
    </sheetView>
  </sheetViews>
  <sheetFormatPr baseColWidth="10" defaultColWidth="11" defaultRowHeight="12.75"/>
  <cols>
    <col min="1" max="1" width="31.28515625" style="701" customWidth="1"/>
    <col min="2" max="2" width="12.42578125" style="700" customWidth="1"/>
    <col min="3" max="3" width="12.42578125" style="232" customWidth="1"/>
    <col min="4" max="5" width="12.42578125" style="700" customWidth="1"/>
    <col min="6" max="6" width="32.140625" style="701" customWidth="1"/>
    <col min="7" max="7" width="14.42578125" style="701" customWidth="1"/>
    <col min="8" max="232" width="11" style="701"/>
    <col min="233" max="233" width="31.28515625" style="701" customWidth="1"/>
    <col min="234" max="237" width="10.7109375" style="701" customWidth="1"/>
    <col min="238" max="238" width="31.7109375" style="701" customWidth="1"/>
    <col min="239" max="239" width="11.42578125" style="701" customWidth="1"/>
    <col min="240" max="247" width="9.85546875" style="701" customWidth="1"/>
    <col min="248" max="251" width="11" style="701" customWidth="1"/>
    <col min="252" max="252" width="14.42578125" style="701" customWidth="1"/>
    <col min="253" max="253" width="4.140625" style="701" customWidth="1"/>
    <col min="254" max="254" width="13.28515625" style="701" customWidth="1"/>
    <col min="255" max="255" width="28.140625" style="701" customWidth="1"/>
    <col min="256" max="256" width="11" style="701" customWidth="1"/>
    <col min="257" max="257" width="14.42578125" style="701" customWidth="1"/>
    <col min="258" max="258" width="4.140625" style="701" customWidth="1"/>
    <col min="259" max="260" width="11" style="701" customWidth="1"/>
    <col min="261" max="261" width="14.42578125" style="701" customWidth="1"/>
    <col min="262" max="262" width="4.140625" style="701" customWidth="1"/>
    <col min="263" max="263" width="14.42578125" style="701" customWidth="1"/>
    <col min="264" max="488" width="11" style="701"/>
    <col min="489" max="489" width="31.28515625" style="701" customWidth="1"/>
    <col min="490" max="493" width="10.7109375" style="701" customWidth="1"/>
    <col min="494" max="494" width="31.7109375" style="701" customWidth="1"/>
    <col min="495" max="495" width="11.42578125" style="701" customWidth="1"/>
    <col min="496" max="503" width="9.85546875" style="701" customWidth="1"/>
    <col min="504" max="507" width="11" style="701" customWidth="1"/>
    <col min="508" max="508" width="14.42578125" style="701" customWidth="1"/>
    <col min="509" max="509" width="4.140625" style="701" customWidth="1"/>
    <col min="510" max="510" width="13.28515625" style="701" customWidth="1"/>
    <col min="511" max="511" width="28.140625" style="701" customWidth="1"/>
    <col min="512" max="512" width="11" style="701" customWidth="1"/>
    <col min="513" max="513" width="14.42578125" style="701" customWidth="1"/>
    <col min="514" max="514" width="4.140625" style="701" customWidth="1"/>
    <col min="515" max="516" width="11" style="701" customWidth="1"/>
    <col min="517" max="517" width="14.42578125" style="701" customWidth="1"/>
    <col min="518" max="518" width="4.140625" style="701" customWidth="1"/>
    <col min="519" max="519" width="14.42578125" style="701" customWidth="1"/>
    <col min="520" max="744" width="11" style="701"/>
    <col min="745" max="745" width="31.28515625" style="701" customWidth="1"/>
    <col min="746" max="749" width="10.7109375" style="701" customWidth="1"/>
    <col min="750" max="750" width="31.7109375" style="701" customWidth="1"/>
    <col min="751" max="751" width="11.42578125" style="701" customWidth="1"/>
    <col min="752" max="759" width="9.85546875" style="701" customWidth="1"/>
    <col min="760" max="763" width="11" style="701" customWidth="1"/>
    <col min="764" max="764" width="14.42578125" style="701" customWidth="1"/>
    <col min="765" max="765" width="4.140625" style="701" customWidth="1"/>
    <col min="766" max="766" width="13.28515625" style="701" customWidth="1"/>
    <col min="767" max="767" width="28.140625" style="701" customWidth="1"/>
    <col min="768" max="768" width="11" style="701" customWidth="1"/>
    <col min="769" max="769" width="14.42578125" style="701" customWidth="1"/>
    <col min="770" max="770" width="4.140625" style="701" customWidth="1"/>
    <col min="771" max="772" width="11" style="701" customWidth="1"/>
    <col min="773" max="773" width="14.42578125" style="701" customWidth="1"/>
    <col min="774" max="774" width="4.140625" style="701" customWidth="1"/>
    <col min="775" max="775" width="14.42578125" style="701" customWidth="1"/>
    <col min="776" max="1000" width="11" style="701"/>
    <col min="1001" max="1001" width="31.28515625" style="701" customWidth="1"/>
    <col min="1002" max="1005" width="10.7109375" style="701" customWidth="1"/>
    <col min="1006" max="1006" width="31.7109375" style="701" customWidth="1"/>
    <col min="1007" max="1007" width="11.42578125" style="701" customWidth="1"/>
    <col min="1008" max="1015" width="9.85546875" style="701" customWidth="1"/>
    <col min="1016" max="1019" width="11" style="701" customWidth="1"/>
    <col min="1020" max="1020" width="14.42578125" style="701" customWidth="1"/>
    <col min="1021" max="1021" width="4.140625" style="701" customWidth="1"/>
    <col min="1022" max="1022" width="13.28515625" style="701" customWidth="1"/>
    <col min="1023" max="1023" width="28.140625" style="701" customWidth="1"/>
    <col min="1024" max="1024" width="11" style="701" customWidth="1"/>
    <col min="1025" max="1025" width="14.42578125" style="701" customWidth="1"/>
    <col min="1026" max="1026" width="4.140625" style="701" customWidth="1"/>
    <col min="1027" max="1028" width="11" style="701" customWidth="1"/>
    <col min="1029" max="1029" width="14.42578125" style="701" customWidth="1"/>
    <col min="1030" max="1030" width="4.140625" style="701" customWidth="1"/>
    <col min="1031" max="1031" width="14.42578125" style="701" customWidth="1"/>
    <col min="1032" max="1256" width="11" style="701"/>
    <col min="1257" max="1257" width="31.28515625" style="701" customWidth="1"/>
    <col min="1258" max="1261" width="10.7109375" style="701" customWidth="1"/>
    <col min="1262" max="1262" width="31.7109375" style="701" customWidth="1"/>
    <col min="1263" max="1263" width="11.42578125" style="701" customWidth="1"/>
    <col min="1264" max="1271" width="9.85546875" style="701" customWidth="1"/>
    <col min="1272" max="1275" width="11" style="701" customWidth="1"/>
    <col min="1276" max="1276" width="14.42578125" style="701" customWidth="1"/>
    <col min="1277" max="1277" width="4.140625" style="701" customWidth="1"/>
    <col min="1278" max="1278" width="13.28515625" style="701" customWidth="1"/>
    <col min="1279" max="1279" width="28.140625" style="701" customWidth="1"/>
    <col min="1280" max="1280" width="11" style="701" customWidth="1"/>
    <col min="1281" max="1281" width="14.42578125" style="701" customWidth="1"/>
    <col min="1282" max="1282" width="4.140625" style="701" customWidth="1"/>
    <col min="1283" max="1284" width="11" style="701" customWidth="1"/>
    <col min="1285" max="1285" width="14.42578125" style="701" customWidth="1"/>
    <col min="1286" max="1286" width="4.140625" style="701" customWidth="1"/>
    <col min="1287" max="1287" width="14.42578125" style="701" customWidth="1"/>
    <col min="1288" max="1512" width="11" style="701"/>
    <col min="1513" max="1513" width="31.28515625" style="701" customWidth="1"/>
    <col min="1514" max="1517" width="10.7109375" style="701" customWidth="1"/>
    <col min="1518" max="1518" width="31.7109375" style="701" customWidth="1"/>
    <col min="1519" max="1519" width="11.42578125" style="701" customWidth="1"/>
    <col min="1520" max="1527" width="9.85546875" style="701" customWidth="1"/>
    <col min="1528" max="1531" width="11" style="701" customWidth="1"/>
    <col min="1532" max="1532" width="14.42578125" style="701" customWidth="1"/>
    <col min="1533" max="1533" width="4.140625" style="701" customWidth="1"/>
    <col min="1534" max="1534" width="13.28515625" style="701" customWidth="1"/>
    <col min="1535" max="1535" width="28.140625" style="701" customWidth="1"/>
    <col min="1536" max="1536" width="11" style="701" customWidth="1"/>
    <col min="1537" max="1537" width="14.42578125" style="701" customWidth="1"/>
    <col min="1538" max="1538" width="4.140625" style="701" customWidth="1"/>
    <col min="1539" max="1540" width="11" style="701" customWidth="1"/>
    <col min="1541" max="1541" width="14.42578125" style="701" customWidth="1"/>
    <col min="1542" max="1542" width="4.140625" style="701" customWidth="1"/>
    <col min="1543" max="1543" width="14.42578125" style="701" customWidth="1"/>
    <col min="1544" max="1768" width="11" style="701"/>
    <col min="1769" max="1769" width="31.28515625" style="701" customWidth="1"/>
    <col min="1770" max="1773" width="10.7109375" style="701" customWidth="1"/>
    <col min="1774" max="1774" width="31.7109375" style="701" customWidth="1"/>
    <col min="1775" max="1775" width="11.42578125" style="701" customWidth="1"/>
    <col min="1776" max="1783" width="9.85546875" style="701" customWidth="1"/>
    <col min="1784" max="1787" width="11" style="701" customWidth="1"/>
    <col min="1788" max="1788" width="14.42578125" style="701" customWidth="1"/>
    <col min="1789" max="1789" width="4.140625" style="701" customWidth="1"/>
    <col min="1790" max="1790" width="13.28515625" style="701" customWidth="1"/>
    <col min="1791" max="1791" width="28.140625" style="701" customWidth="1"/>
    <col min="1792" max="1792" width="11" style="701" customWidth="1"/>
    <col min="1793" max="1793" width="14.42578125" style="701" customWidth="1"/>
    <col min="1794" max="1794" width="4.140625" style="701" customWidth="1"/>
    <col min="1795" max="1796" width="11" style="701" customWidth="1"/>
    <col min="1797" max="1797" width="14.42578125" style="701" customWidth="1"/>
    <col min="1798" max="1798" width="4.140625" style="701" customWidth="1"/>
    <col min="1799" max="1799" width="14.42578125" style="701" customWidth="1"/>
    <col min="1800" max="2024" width="11" style="701"/>
    <col min="2025" max="2025" width="31.28515625" style="701" customWidth="1"/>
    <col min="2026" max="2029" width="10.7109375" style="701" customWidth="1"/>
    <col min="2030" max="2030" width="31.7109375" style="701" customWidth="1"/>
    <col min="2031" max="2031" width="11.42578125" style="701" customWidth="1"/>
    <col min="2032" max="2039" width="9.85546875" style="701" customWidth="1"/>
    <col min="2040" max="2043" width="11" style="701" customWidth="1"/>
    <col min="2044" max="2044" width="14.42578125" style="701" customWidth="1"/>
    <col min="2045" max="2045" width="4.140625" style="701" customWidth="1"/>
    <col min="2046" max="2046" width="13.28515625" style="701" customWidth="1"/>
    <col min="2047" max="2047" width="28.140625" style="701" customWidth="1"/>
    <col min="2048" max="2048" width="11" style="701" customWidth="1"/>
    <col min="2049" max="2049" width="14.42578125" style="701" customWidth="1"/>
    <col min="2050" max="2050" width="4.140625" style="701" customWidth="1"/>
    <col min="2051" max="2052" width="11" style="701" customWidth="1"/>
    <col min="2053" max="2053" width="14.42578125" style="701" customWidth="1"/>
    <col min="2054" max="2054" width="4.140625" style="701" customWidth="1"/>
    <col min="2055" max="2055" width="14.42578125" style="701" customWidth="1"/>
    <col min="2056" max="2280" width="11" style="701"/>
    <col min="2281" max="2281" width="31.28515625" style="701" customWidth="1"/>
    <col min="2282" max="2285" width="10.7109375" style="701" customWidth="1"/>
    <col min="2286" max="2286" width="31.7109375" style="701" customWidth="1"/>
    <col min="2287" max="2287" width="11.42578125" style="701" customWidth="1"/>
    <col min="2288" max="2295" width="9.85546875" style="701" customWidth="1"/>
    <col min="2296" max="2299" width="11" style="701" customWidth="1"/>
    <col min="2300" max="2300" width="14.42578125" style="701" customWidth="1"/>
    <col min="2301" max="2301" width="4.140625" style="701" customWidth="1"/>
    <col min="2302" max="2302" width="13.28515625" style="701" customWidth="1"/>
    <col min="2303" max="2303" width="28.140625" style="701" customWidth="1"/>
    <col min="2304" max="2304" width="11" style="701" customWidth="1"/>
    <col min="2305" max="2305" width="14.42578125" style="701" customWidth="1"/>
    <col min="2306" max="2306" width="4.140625" style="701" customWidth="1"/>
    <col min="2307" max="2308" width="11" style="701" customWidth="1"/>
    <col min="2309" max="2309" width="14.42578125" style="701" customWidth="1"/>
    <col min="2310" max="2310" width="4.140625" style="701" customWidth="1"/>
    <col min="2311" max="2311" width="14.42578125" style="701" customWidth="1"/>
    <col min="2312" max="2536" width="11" style="701"/>
    <col min="2537" max="2537" width="31.28515625" style="701" customWidth="1"/>
    <col min="2538" max="2541" width="10.7109375" style="701" customWidth="1"/>
    <col min="2542" max="2542" width="31.7109375" style="701" customWidth="1"/>
    <col min="2543" max="2543" width="11.42578125" style="701" customWidth="1"/>
    <col min="2544" max="2551" width="9.85546875" style="701" customWidth="1"/>
    <col min="2552" max="2555" width="11" style="701" customWidth="1"/>
    <col min="2556" max="2556" width="14.42578125" style="701" customWidth="1"/>
    <col min="2557" max="2557" width="4.140625" style="701" customWidth="1"/>
    <col min="2558" max="2558" width="13.28515625" style="701" customWidth="1"/>
    <col min="2559" max="2559" width="28.140625" style="701" customWidth="1"/>
    <col min="2560" max="2560" width="11" style="701" customWidth="1"/>
    <col min="2561" max="2561" width="14.42578125" style="701" customWidth="1"/>
    <col min="2562" max="2562" width="4.140625" style="701" customWidth="1"/>
    <col min="2563" max="2564" width="11" style="701" customWidth="1"/>
    <col min="2565" max="2565" width="14.42578125" style="701" customWidth="1"/>
    <col min="2566" max="2566" width="4.140625" style="701" customWidth="1"/>
    <col min="2567" max="2567" width="14.42578125" style="701" customWidth="1"/>
    <col min="2568" max="2792" width="11" style="701"/>
    <col min="2793" max="2793" width="31.28515625" style="701" customWidth="1"/>
    <col min="2794" max="2797" width="10.7109375" style="701" customWidth="1"/>
    <col min="2798" max="2798" width="31.7109375" style="701" customWidth="1"/>
    <col min="2799" max="2799" width="11.42578125" style="701" customWidth="1"/>
    <col min="2800" max="2807" width="9.85546875" style="701" customWidth="1"/>
    <col min="2808" max="2811" width="11" style="701" customWidth="1"/>
    <col min="2812" max="2812" width="14.42578125" style="701" customWidth="1"/>
    <col min="2813" max="2813" width="4.140625" style="701" customWidth="1"/>
    <col min="2814" max="2814" width="13.28515625" style="701" customWidth="1"/>
    <col min="2815" max="2815" width="28.140625" style="701" customWidth="1"/>
    <col min="2816" max="2816" width="11" style="701" customWidth="1"/>
    <col min="2817" max="2817" width="14.42578125" style="701" customWidth="1"/>
    <col min="2818" max="2818" width="4.140625" style="701" customWidth="1"/>
    <col min="2819" max="2820" width="11" style="701" customWidth="1"/>
    <col min="2821" max="2821" width="14.42578125" style="701" customWidth="1"/>
    <col min="2822" max="2822" width="4.140625" style="701" customWidth="1"/>
    <col min="2823" max="2823" width="14.42578125" style="701" customWidth="1"/>
    <col min="2824" max="3048" width="11" style="701"/>
    <col min="3049" max="3049" width="31.28515625" style="701" customWidth="1"/>
    <col min="3050" max="3053" width="10.7109375" style="701" customWidth="1"/>
    <col min="3054" max="3054" width="31.7109375" style="701" customWidth="1"/>
    <col min="3055" max="3055" width="11.42578125" style="701" customWidth="1"/>
    <col min="3056" max="3063" width="9.85546875" style="701" customWidth="1"/>
    <col min="3064" max="3067" width="11" style="701" customWidth="1"/>
    <col min="3068" max="3068" width="14.42578125" style="701" customWidth="1"/>
    <col min="3069" max="3069" width="4.140625" style="701" customWidth="1"/>
    <col min="3070" max="3070" width="13.28515625" style="701" customWidth="1"/>
    <col min="3071" max="3071" width="28.140625" style="701" customWidth="1"/>
    <col min="3072" max="3072" width="11" style="701" customWidth="1"/>
    <col min="3073" max="3073" width="14.42578125" style="701" customWidth="1"/>
    <col min="3074" max="3074" width="4.140625" style="701" customWidth="1"/>
    <col min="3075" max="3076" width="11" style="701" customWidth="1"/>
    <col min="3077" max="3077" width="14.42578125" style="701" customWidth="1"/>
    <col min="3078" max="3078" width="4.140625" style="701" customWidth="1"/>
    <col min="3079" max="3079" width="14.42578125" style="701" customWidth="1"/>
    <col min="3080" max="3304" width="11" style="701"/>
    <col min="3305" max="3305" width="31.28515625" style="701" customWidth="1"/>
    <col min="3306" max="3309" width="10.7109375" style="701" customWidth="1"/>
    <col min="3310" max="3310" width="31.7109375" style="701" customWidth="1"/>
    <col min="3311" max="3311" width="11.42578125" style="701" customWidth="1"/>
    <col min="3312" max="3319" width="9.85546875" style="701" customWidth="1"/>
    <col min="3320" max="3323" width="11" style="701" customWidth="1"/>
    <col min="3324" max="3324" width="14.42578125" style="701" customWidth="1"/>
    <col min="3325" max="3325" width="4.140625" style="701" customWidth="1"/>
    <col min="3326" max="3326" width="13.28515625" style="701" customWidth="1"/>
    <col min="3327" max="3327" width="28.140625" style="701" customWidth="1"/>
    <col min="3328" max="3328" width="11" style="701" customWidth="1"/>
    <col min="3329" max="3329" width="14.42578125" style="701" customWidth="1"/>
    <col min="3330" max="3330" width="4.140625" style="701" customWidth="1"/>
    <col min="3331" max="3332" width="11" style="701" customWidth="1"/>
    <col min="3333" max="3333" width="14.42578125" style="701" customWidth="1"/>
    <col min="3334" max="3334" width="4.140625" style="701" customWidth="1"/>
    <col min="3335" max="3335" width="14.42578125" style="701" customWidth="1"/>
    <col min="3336" max="3560" width="11" style="701"/>
    <col min="3561" max="3561" width="31.28515625" style="701" customWidth="1"/>
    <col min="3562" max="3565" width="10.7109375" style="701" customWidth="1"/>
    <col min="3566" max="3566" width="31.7109375" style="701" customWidth="1"/>
    <col min="3567" max="3567" width="11.42578125" style="701" customWidth="1"/>
    <col min="3568" max="3575" width="9.85546875" style="701" customWidth="1"/>
    <col min="3576" max="3579" width="11" style="701" customWidth="1"/>
    <col min="3580" max="3580" width="14.42578125" style="701" customWidth="1"/>
    <col min="3581" max="3581" width="4.140625" style="701" customWidth="1"/>
    <col min="3582" max="3582" width="13.28515625" style="701" customWidth="1"/>
    <col min="3583" max="3583" width="28.140625" style="701" customWidth="1"/>
    <col min="3584" max="3584" width="11" style="701" customWidth="1"/>
    <col min="3585" max="3585" width="14.42578125" style="701" customWidth="1"/>
    <col min="3586" max="3586" width="4.140625" style="701" customWidth="1"/>
    <col min="3587" max="3588" width="11" style="701" customWidth="1"/>
    <col min="3589" max="3589" width="14.42578125" style="701" customWidth="1"/>
    <col min="3590" max="3590" width="4.140625" style="701" customWidth="1"/>
    <col min="3591" max="3591" width="14.42578125" style="701" customWidth="1"/>
    <col min="3592" max="3816" width="11" style="701"/>
    <col min="3817" max="3817" width="31.28515625" style="701" customWidth="1"/>
    <col min="3818" max="3821" width="10.7109375" style="701" customWidth="1"/>
    <col min="3822" max="3822" width="31.7109375" style="701" customWidth="1"/>
    <col min="3823" max="3823" width="11.42578125" style="701" customWidth="1"/>
    <col min="3824" max="3831" width="9.85546875" style="701" customWidth="1"/>
    <col min="3832" max="3835" width="11" style="701" customWidth="1"/>
    <col min="3836" max="3836" width="14.42578125" style="701" customWidth="1"/>
    <col min="3837" max="3837" width="4.140625" style="701" customWidth="1"/>
    <col min="3838" max="3838" width="13.28515625" style="701" customWidth="1"/>
    <col min="3839" max="3839" width="28.140625" style="701" customWidth="1"/>
    <col min="3840" max="3840" width="11" style="701" customWidth="1"/>
    <col min="3841" max="3841" width="14.42578125" style="701" customWidth="1"/>
    <col min="3842" max="3842" width="4.140625" style="701" customWidth="1"/>
    <col min="3843" max="3844" width="11" style="701" customWidth="1"/>
    <col min="3845" max="3845" width="14.42578125" style="701" customWidth="1"/>
    <col min="3846" max="3846" width="4.140625" style="701" customWidth="1"/>
    <col min="3847" max="3847" width="14.42578125" style="701" customWidth="1"/>
    <col min="3848" max="4072" width="11" style="701"/>
    <col min="4073" max="4073" width="31.28515625" style="701" customWidth="1"/>
    <col min="4074" max="4077" width="10.7109375" style="701" customWidth="1"/>
    <col min="4078" max="4078" width="31.7109375" style="701" customWidth="1"/>
    <col min="4079" max="4079" width="11.42578125" style="701" customWidth="1"/>
    <col min="4080" max="4087" width="9.85546875" style="701" customWidth="1"/>
    <col min="4088" max="4091" width="11" style="701" customWidth="1"/>
    <col min="4092" max="4092" width="14.42578125" style="701" customWidth="1"/>
    <col min="4093" max="4093" width="4.140625" style="701" customWidth="1"/>
    <col min="4094" max="4094" width="13.28515625" style="701" customWidth="1"/>
    <col min="4095" max="4095" width="28.140625" style="701" customWidth="1"/>
    <col min="4096" max="4096" width="11" style="701" customWidth="1"/>
    <col min="4097" max="4097" width="14.42578125" style="701" customWidth="1"/>
    <col min="4098" max="4098" width="4.140625" style="701" customWidth="1"/>
    <col min="4099" max="4100" width="11" style="701" customWidth="1"/>
    <col min="4101" max="4101" width="14.42578125" style="701" customWidth="1"/>
    <col min="4102" max="4102" width="4.140625" style="701" customWidth="1"/>
    <col min="4103" max="4103" width="14.42578125" style="701" customWidth="1"/>
    <col min="4104" max="4328" width="11" style="701"/>
    <col min="4329" max="4329" width="31.28515625" style="701" customWidth="1"/>
    <col min="4330" max="4333" width="10.7109375" style="701" customWidth="1"/>
    <col min="4334" max="4334" width="31.7109375" style="701" customWidth="1"/>
    <col min="4335" max="4335" width="11.42578125" style="701" customWidth="1"/>
    <col min="4336" max="4343" width="9.85546875" style="701" customWidth="1"/>
    <col min="4344" max="4347" width="11" style="701" customWidth="1"/>
    <col min="4348" max="4348" width="14.42578125" style="701" customWidth="1"/>
    <col min="4349" max="4349" width="4.140625" style="701" customWidth="1"/>
    <col min="4350" max="4350" width="13.28515625" style="701" customWidth="1"/>
    <col min="4351" max="4351" width="28.140625" style="701" customWidth="1"/>
    <col min="4352" max="4352" width="11" style="701" customWidth="1"/>
    <col min="4353" max="4353" width="14.42578125" style="701" customWidth="1"/>
    <col min="4354" max="4354" width="4.140625" style="701" customWidth="1"/>
    <col min="4355" max="4356" width="11" style="701" customWidth="1"/>
    <col min="4357" max="4357" width="14.42578125" style="701" customWidth="1"/>
    <col min="4358" max="4358" width="4.140625" style="701" customWidth="1"/>
    <col min="4359" max="4359" width="14.42578125" style="701" customWidth="1"/>
    <col min="4360" max="4584" width="11" style="701"/>
    <col min="4585" max="4585" width="31.28515625" style="701" customWidth="1"/>
    <col min="4586" max="4589" width="10.7109375" style="701" customWidth="1"/>
    <col min="4590" max="4590" width="31.7109375" style="701" customWidth="1"/>
    <col min="4591" max="4591" width="11.42578125" style="701" customWidth="1"/>
    <col min="4592" max="4599" width="9.85546875" style="701" customWidth="1"/>
    <col min="4600" max="4603" width="11" style="701" customWidth="1"/>
    <col min="4604" max="4604" width="14.42578125" style="701" customWidth="1"/>
    <col min="4605" max="4605" width="4.140625" style="701" customWidth="1"/>
    <col min="4606" max="4606" width="13.28515625" style="701" customWidth="1"/>
    <col min="4607" max="4607" width="28.140625" style="701" customWidth="1"/>
    <col min="4608" max="4608" width="11" style="701" customWidth="1"/>
    <col min="4609" max="4609" width="14.42578125" style="701" customWidth="1"/>
    <col min="4610" max="4610" width="4.140625" style="701" customWidth="1"/>
    <col min="4611" max="4612" width="11" style="701" customWidth="1"/>
    <col min="4613" max="4613" width="14.42578125" style="701" customWidth="1"/>
    <col min="4614" max="4614" width="4.140625" style="701" customWidth="1"/>
    <col min="4615" max="4615" width="14.42578125" style="701" customWidth="1"/>
    <col min="4616" max="4840" width="11" style="701"/>
    <col min="4841" max="4841" width="31.28515625" style="701" customWidth="1"/>
    <col min="4842" max="4845" width="10.7109375" style="701" customWidth="1"/>
    <col min="4846" max="4846" width="31.7109375" style="701" customWidth="1"/>
    <col min="4847" max="4847" width="11.42578125" style="701" customWidth="1"/>
    <col min="4848" max="4855" width="9.85546875" style="701" customWidth="1"/>
    <col min="4856" max="4859" width="11" style="701" customWidth="1"/>
    <col min="4860" max="4860" width="14.42578125" style="701" customWidth="1"/>
    <col min="4861" max="4861" width="4.140625" style="701" customWidth="1"/>
    <col min="4862" max="4862" width="13.28515625" style="701" customWidth="1"/>
    <col min="4863" max="4863" width="28.140625" style="701" customWidth="1"/>
    <col min="4864" max="4864" width="11" style="701" customWidth="1"/>
    <col min="4865" max="4865" width="14.42578125" style="701" customWidth="1"/>
    <col min="4866" max="4866" width="4.140625" style="701" customWidth="1"/>
    <col min="4867" max="4868" width="11" style="701" customWidth="1"/>
    <col min="4869" max="4869" width="14.42578125" style="701" customWidth="1"/>
    <col min="4870" max="4870" width="4.140625" style="701" customWidth="1"/>
    <col min="4871" max="4871" width="14.42578125" style="701" customWidth="1"/>
    <col min="4872" max="5096" width="11" style="701"/>
    <col min="5097" max="5097" width="31.28515625" style="701" customWidth="1"/>
    <col min="5098" max="5101" width="10.7109375" style="701" customWidth="1"/>
    <col min="5102" max="5102" width="31.7109375" style="701" customWidth="1"/>
    <col min="5103" max="5103" width="11.42578125" style="701" customWidth="1"/>
    <col min="5104" max="5111" width="9.85546875" style="701" customWidth="1"/>
    <col min="5112" max="5115" width="11" style="701" customWidth="1"/>
    <col min="5116" max="5116" width="14.42578125" style="701" customWidth="1"/>
    <col min="5117" max="5117" width="4.140625" style="701" customWidth="1"/>
    <col min="5118" max="5118" width="13.28515625" style="701" customWidth="1"/>
    <col min="5119" max="5119" width="28.140625" style="701" customWidth="1"/>
    <col min="5120" max="5120" width="11" style="701" customWidth="1"/>
    <col min="5121" max="5121" width="14.42578125" style="701" customWidth="1"/>
    <col min="5122" max="5122" width="4.140625" style="701" customWidth="1"/>
    <col min="5123" max="5124" width="11" style="701" customWidth="1"/>
    <col min="5125" max="5125" width="14.42578125" style="701" customWidth="1"/>
    <col min="5126" max="5126" width="4.140625" style="701" customWidth="1"/>
    <col min="5127" max="5127" width="14.42578125" style="701" customWidth="1"/>
    <col min="5128" max="5352" width="11" style="701"/>
    <col min="5353" max="5353" width="31.28515625" style="701" customWidth="1"/>
    <col min="5354" max="5357" width="10.7109375" style="701" customWidth="1"/>
    <col min="5358" max="5358" width="31.7109375" style="701" customWidth="1"/>
    <col min="5359" max="5359" width="11.42578125" style="701" customWidth="1"/>
    <col min="5360" max="5367" width="9.85546875" style="701" customWidth="1"/>
    <col min="5368" max="5371" width="11" style="701" customWidth="1"/>
    <col min="5372" max="5372" width="14.42578125" style="701" customWidth="1"/>
    <col min="5373" max="5373" width="4.140625" style="701" customWidth="1"/>
    <col min="5374" max="5374" width="13.28515625" style="701" customWidth="1"/>
    <col min="5375" max="5375" width="28.140625" style="701" customWidth="1"/>
    <col min="5376" max="5376" width="11" style="701" customWidth="1"/>
    <col min="5377" max="5377" width="14.42578125" style="701" customWidth="1"/>
    <col min="5378" max="5378" width="4.140625" style="701" customWidth="1"/>
    <col min="5379" max="5380" width="11" style="701" customWidth="1"/>
    <col min="5381" max="5381" width="14.42578125" style="701" customWidth="1"/>
    <col min="5382" max="5382" width="4.140625" style="701" customWidth="1"/>
    <col min="5383" max="5383" width="14.42578125" style="701" customWidth="1"/>
    <col min="5384" max="5608" width="11" style="701"/>
    <col min="5609" max="5609" width="31.28515625" style="701" customWidth="1"/>
    <col min="5610" max="5613" width="10.7109375" style="701" customWidth="1"/>
    <col min="5614" max="5614" width="31.7109375" style="701" customWidth="1"/>
    <col min="5615" max="5615" width="11.42578125" style="701" customWidth="1"/>
    <col min="5616" max="5623" width="9.85546875" style="701" customWidth="1"/>
    <col min="5624" max="5627" width="11" style="701" customWidth="1"/>
    <col min="5628" max="5628" width="14.42578125" style="701" customWidth="1"/>
    <col min="5629" max="5629" width="4.140625" style="701" customWidth="1"/>
    <col min="5630" max="5630" width="13.28515625" style="701" customWidth="1"/>
    <col min="5631" max="5631" width="28.140625" style="701" customWidth="1"/>
    <col min="5632" max="5632" width="11" style="701" customWidth="1"/>
    <col min="5633" max="5633" width="14.42578125" style="701" customWidth="1"/>
    <col min="5634" max="5634" width="4.140625" style="701" customWidth="1"/>
    <col min="5635" max="5636" width="11" style="701" customWidth="1"/>
    <col min="5637" max="5637" width="14.42578125" style="701" customWidth="1"/>
    <col min="5638" max="5638" width="4.140625" style="701" customWidth="1"/>
    <col min="5639" max="5639" width="14.42578125" style="701" customWidth="1"/>
    <col min="5640" max="5864" width="11" style="701"/>
    <col min="5865" max="5865" width="31.28515625" style="701" customWidth="1"/>
    <col min="5866" max="5869" width="10.7109375" style="701" customWidth="1"/>
    <col min="5870" max="5870" width="31.7109375" style="701" customWidth="1"/>
    <col min="5871" max="5871" width="11.42578125" style="701" customWidth="1"/>
    <col min="5872" max="5879" width="9.85546875" style="701" customWidth="1"/>
    <col min="5880" max="5883" width="11" style="701" customWidth="1"/>
    <col min="5884" max="5884" width="14.42578125" style="701" customWidth="1"/>
    <col min="5885" max="5885" width="4.140625" style="701" customWidth="1"/>
    <col min="5886" max="5886" width="13.28515625" style="701" customWidth="1"/>
    <col min="5887" max="5887" width="28.140625" style="701" customWidth="1"/>
    <col min="5888" max="5888" width="11" style="701" customWidth="1"/>
    <col min="5889" max="5889" width="14.42578125" style="701" customWidth="1"/>
    <col min="5890" max="5890" width="4.140625" style="701" customWidth="1"/>
    <col min="5891" max="5892" width="11" style="701" customWidth="1"/>
    <col min="5893" max="5893" width="14.42578125" style="701" customWidth="1"/>
    <col min="5894" max="5894" width="4.140625" style="701" customWidth="1"/>
    <col min="5895" max="5895" width="14.42578125" style="701" customWidth="1"/>
    <col min="5896" max="6120" width="11" style="701"/>
    <col min="6121" max="6121" width="31.28515625" style="701" customWidth="1"/>
    <col min="6122" max="6125" width="10.7109375" style="701" customWidth="1"/>
    <col min="6126" max="6126" width="31.7109375" style="701" customWidth="1"/>
    <col min="6127" max="6127" width="11.42578125" style="701" customWidth="1"/>
    <col min="6128" max="6135" width="9.85546875" style="701" customWidth="1"/>
    <col min="6136" max="6139" width="11" style="701" customWidth="1"/>
    <col min="6140" max="6140" width="14.42578125" style="701" customWidth="1"/>
    <col min="6141" max="6141" width="4.140625" style="701" customWidth="1"/>
    <col min="6142" max="6142" width="13.28515625" style="701" customWidth="1"/>
    <col min="6143" max="6143" width="28.140625" style="701" customWidth="1"/>
    <col min="6144" max="6144" width="11" style="701" customWidth="1"/>
    <col min="6145" max="6145" width="14.42578125" style="701" customWidth="1"/>
    <col min="6146" max="6146" width="4.140625" style="701" customWidth="1"/>
    <col min="6147" max="6148" width="11" style="701" customWidth="1"/>
    <col min="6149" max="6149" width="14.42578125" style="701" customWidth="1"/>
    <col min="6150" max="6150" width="4.140625" style="701" customWidth="1"/>
    <col min="6151" max="6151" width="14.42578125" style="701" customWidth="1"/>
    <col min="6152" max="6376" width="11" style="701"/>
    <col min="6377" max="6377" width="31.28515625" style="701" customWidth="1"/>
    <col min="6378" max="6381" width="10.7109375" style="701" customWidth="1"/>
    <col min="6382" max="6382" width="31.7109375" style="701" customWidth="1"/>
    <col min="6383" max="6383" width="11.42578125" style="701" customWidth="1"/>
    <col min="6384" max="6391" width="9.85546875" style="701" customWidth="1"/>
    <col min="6392" max="6395" width="11" style="701" customWidth="1"/>
    <col min="6396" max="6396" width="14.42578125" style="701" customWidth="1"/>
    <col min="6397" max="6397" width="4.140625" style="701" customWidth="1"/>
    <col min="6398" max="6398" width="13.28515625" style="701" customWidth="1"/>
    <col min="6399" max="6399" width="28.140625" style="701" customWidth="1"/>
    <col min="6400" max="6400" width="11" style="701" customWidth="1"/>
    <col min="6401" max="6401" width="14.42578125" style="701" customWidth="1"/>
    <col min="6402" max="6402" width="4.140625" style="701" customWidth="1"/>
    <col min="6403" max="6404" width="11" style="701" customWidth="1"/>
    <col min="6405" max="6405" width="14.42578125" style="701" customWidth="1"/>
    <col min="6406" max="6406" width="4.140625" style="701" customWidth="1"/>
    <col min="6407" max="6407" width="14.42578125" style="701" customWidth="1"/>
    <col min="6408" max="6632" width="11" style="701"/>
    <col min="6633" max="6633" width="31.28515625" style="701" customWidth="1"/>
    <col min="6634" max="6637" width="10.7109375" style="701" customWidth="1"/>
    <col min="6638" max="6638" width="31.7109375" style="701" customWidth="1"/>
    <col min="6639" max="6639" width="11.42578125" style="701" customWidth="1"/>
    <col min="6640" max="6647" width="9.85546875" style="701" customWidth="1"/>
    <col min="6648" max="6651" width="11" style="701" customWidth="1"/>
    <col min="6652" max="6652" width="14.42578125" style="701" customWidth="1"/>
    <col min="6653" max="6653" width="4.140625" style="701" customWidth="1"/>
    <col min="6654" max="6654" width="13.28515625" style="701" customWidth="1"/>
    <col min="6655" max="6655" width="28.140625" style="701" customWidth="1"/>
    <col min="6656" max="6656" width="11" style="701" customWidth="1"/>
    <col min="6657" max="6657" width="14.42578125" style="701" customWidth="1"/>
    <col min="6658" max="6658" width="4.140625" style="701" customWidth="1"/>
    <col min="6659" max="6660" width="11" style="701" customWidth="1"/>
    <col min="6661" max="6661" width="14.42578125" style="701" customWidth="1"/>
    <col min="6662" max="6662" width="4.140625" style="701" customWidth="1"/>
    <col min="6663" max="6663" width="14.42578125" style="701" customWidth="1"/>
    <col min="6664" max="6888" width="11" style="701"/>
    <col min="6889" max="6889" width="31.28515625" style="701" customWidth="1"/>
    <col min="6890" max="6893" width="10.7109375" style="701" customWidth="1"/>
    <col min="6894" max="6894" width="31.7109375" style="701" customWidth="1"/>
    <col min="6895" max="6895" width="11.42578125" style="701" customWidth="1"/>
    <col min="6896" max="6903" width="9.85546875" style="701" customWidth="1"/>
    <col min="6904" max="6907" width="11" style="701" customWidth="1"/>
    <col min="6908" max="6908" width="14.42578125" style="701" customWidth="1"/>
    <col min="6909" max="6909" width="4.140625" style="701" customWidth="1"/>
    <col min="6910" max="6910" width="13.28515625" style="701" customWidth="1"/>
    <col min="6911" max="6911" width="28.140625" style="701" customWidth="1"/>
    <col min="6912" max="6912" width="11" style="701" customWidth="1"/>
    <col min="6913" max="6913" width="14.42578125" style="701" customWidth="1"/>
    <col min="6914" max="6914" width="4.140625" style="701" customWidth="1"/>
    <col min="6915" max="6916" width="11" style="701" customWidth="1"/>
    <col min="6917" max="6917" width="14.42578125" style="701" customWidth="1"/>
    <col min="6918" max="6918" width="4.140625" style="701" customWidth="1"/>
    <col min="6919" max="6919" width="14.42578125" style="701" customWidth="1"/>
    <col min="6920" max="7144" width="11" style="701"/>
    <col min="7145" max="7145" width="31.28515625" style="701" customWidth="1"/>
    <col min="7146" max="7149" width="10.7109375" style="701" customWidth="1"/>
    <col min="7150" max="7150" width="31.7109375" style="701" customWidth="1"/>
    <col min="7151" max="7151" width="11.42578125" style="701" customWidth="1"/>
    <col min="7152" max="7159" width="9.85546875" style="701" customWidth="1"/>
    <col min="7160" max="7163" width="11" style="701" customWidth="1"/>
    <col min="7164" max="7164" width="14.42578125" style="701" customWidth="1"/>
    <col min="7165" max="7165" width="4.140625" style="701" customWidth="1"/>
    <col min="7166" max="7166" width="13.28515625" style="701" customWidth="1"/>
    <col min="7167" max="7167" width="28.140625" style="701" customWidth="1"/>
    <col min="7168" max="7168" width="11" style="701" customWidth="1"/>
    <col min="7169" max="7169" width="14.42578125" style="701" customWidth="1"/>
    <col min="7170" max="7170" width="4.140625" style="701" customWidth="1"/>
    <col min="7171" max="7172" width="11" style="701" customWidth="1"/>
    <col min="7173" max="7173" width="14.42578125" style="701" customWidth="1"/>
    <col min="7174" max="7174" width="4.140625" style="701" customWidth="1"/>
    <col min="7175" max="7175" width="14.42578125" style="701" customWidth="1"/>
    <col min="7176" max="7400" width="11" style="701"/>
    <col min="7401" max="7401" width="31.28515625" style="701" customWidth="1"/>
    <col min="7402" max="7405" width="10.7109375" style="701" customWidth="1"/>
    <col min="7406" max="7406" width="31.7109375" style="701" customWidth="1"/>
    <col min="7407" max="7407" width="11.42578125" style="701" customWidth="1"/>
    <col min="7408" max="7415" width="9.85546875" style="701" customWidth="1"/>
    <col min="7416" max="7419" width="11" style="701" customWidth="1"/>
    <col min="7420" max="7420" width="14.42578125" style="701" customWidth="1"/>
    <col min="7421" max="7421" width="4.140625" style="701" customWidth="1"/>
    <col min="7422" max="7422" width="13.28515625" style="701" customWidth="1"/>
    <col min="7423" max="7423" width="28.140625" style="701" customWidth="1"/>
    <col min="7424" max="7424" width="11" style="701" customWidth="1"/>
    <col min="7425" max="7425" width="14.42578125" style="701" customWidth="1"/>
    <col min="7426" max="7426" width="4.140625" style="701" customWidth="1"/>
    <col min="7427" max="7428" width="11" style="701" customWidth="1"/>
    <col min="7429" max="7429" width="14.42578125" style="701" customWidth="1"/>
    <col min="7430" max="7430" width="4.140625" style="701" customWidth="1"/>
    <col min="7431" max="7431" width="14.42578125" style="701" customWidth="1"/>
    <col min="7432" max="7656" width="11" style="701"/>
    <col min="7657" max="7657" width="31.28515625" style="701" customWidth="1"/>
    <col min="7658" max="7661" width="10.7109375" style="701" customWidth="1"/>
    <col min="7662" max="7662" width="31.7109375" style="701" customWidth="1"/>
    <col min="7663" max="7663" width="11.42578125" style="701" customWidth="1"/>
    <col min="7664" max="7671" width="9.85546875" style="701" customWidth="1"/>
    <col min="7672" max="7675" width="11" style="701" customWidth="1"/>
    <col min="7676" max="7676" width="14.42578125" style="701" customWidth="1"/>
    <col min="7677" max="7677" width="4.140625" style="701" customWidth="1"/>
    <col min="7678" max="7678" width="13.28515625" style="701" customWidth="1"/>
    <col min="7679" max="7679" width="28.140625" style="701" customWidth="1"/>
    <col min="7680" max="7680" width="11" style="701" customWidth="1"/>
    <col min="7681" max="7681" width="14.42578125" style="701" customWidth="1"/>
    <col min="7682" max="7682" width="4.140625" style="701" customWidth="1"/>
    <col min="7683" max="7684" width="11" style="701" customWidth="1"/>
    <col min="7685" max="7685" width="14.42578125" style="701" customWidth="1"/>
    <col min="7686" max="7686" width="4.140625" style="701" customWidth="1"/>
    <col min="7687" max="7687" width="14.42578125" style="701" customWidth="1"/>
    <col min="7688" max="7912" width="11" style="701"/>
    <col min="7913" max="7913" width="31.28515625" style="701" customWidth="1"/>
    <col min="7914" max="7917" width="10.7109375" style="701" customWidth="1"/>
    <col min="7918" max="7918" width="31.7109375" style="701" customWidth="1"/>
    <col min="7919" max="7919" width="11.42578125" style="701" customWidth="1"/>
    <col min="7920" max="7927" width="9.85546875" style="701" customWidth="1"/>
    <col min="7928" max="7931" width="11" style="701" customWidth="1"/>
    <col min="7932" max="7932" width="14.42578125" style="701" customWidth="1"/>
    <col min="7933" max="7933" width="4.140625" style="701" customWidth="1"/>
    <col min="7934" max="7934" width="13.28515625" style="701" customWidth="1"/>
    <col min="7935" max="7935" width="28.140625" style="701" customWidth="1"/>
    <col min="7936" max="7936" width="11" style="701" customWidth="1"/>
    <col min="7937" max="7937" width="14.42578125" style="701" customWidth="1"/>
    <col min="7938" max="7938" width="4.140625" style="701" customWidth="1"/>
    <col min="7939" max="7940" width="11" style="701" customWidth="1"/>
    <col min="7941" max="7941" width="14.42578125" style="701" customWidth="1"/>
    <col min="7942" max="7942" width="4.140625" style="701" customWidth="1"/>
    <col min="7943" max="7943" width="14.42578125" style="701" customWidth="1"/>
    <col min="7944" max="8168" width="11" style="701"/>
    <col min="8169" max="8169" width="31.28515625" style="701" customWidth="1"/>
    <col min="8170" max="8173" width="10.7109375" style="701" customWidth="1"/>
    <col min="8174" max="8174" width="31.7109375" style="701" customWidth="1"/>
    <col min="8175" max="8175" width="11.42578125" style="701" customWidth="1"/>
    <col min="8176" max="8183" width="9.85546875" style="701" customWidth="1"/>
    <col min="8184" max="8187" width="11" style="701" customWidth="1"/>
    <col min="8188" max="8188" width="14.42578125" style="701" customWidth="1"/>
    <col min="8189" max="8189" width="4.140625" style="701" customWidth="1"/>
    <col min="8190" max="8190" width="13.28515625" style="701" customWidth="1"/>
    <col min="8191" max="8191" width="28.140625" style="701" customWidth="1"/>
    <col min="8192" max="8192" width="11" style="701" customWidth="1"/>
    <col min="8193" max="8193" width="14.42578125" style="701" customWidth="1"/>
    <col min="8194" max="8194" width="4.140625" style="701" customWidth="1"/>
    <col min="8195" max="8196" width="11" style="701" customWidth="1"/>
    <col min="8197" max="8197" width="14.42578125" style="701" customWidth="1"/>
    <col min="8198" max="8198" width="4.140625" style="701" customWidth="1"/>
    <col min="8199" max="8199" width="14.42578125" style="701" customWidth="1"/>
    <col min="8200" max="8424" width="11" style="701"/>
    <col min="8425" max="8425" width="31.28515625" style="701" customWidth="1"/>
    <col min="8426" max="8429" width="10.7109375" style="701" customWidth="1"/>
    <col min="8430" max="8430" width="31.7109375" style="701" customWidth="1"/>
    <col min="8431" max="8431" width="11.42578125" style="701" customWidth="1"/>
    <col min="8432" max="8439" width="9.85546875" style="701" customWidth="1"/>
    <col min="8440" max="8443" width="11" style="701" customWidth="1"/>
    <col min="8444" max="8444" width="14.42578125" style="701" customWidth="1"/>
    <col min="8445" max="8445" width="4.140625" style="701" customWidth="1"/>
    <col min="8446" max="8446" width="13.28515625" style="701" customWidth="1"/>
    <col min="8447" max="8447" width="28.140625" style="701" customWidth="1"/>
    <col min="8448" max="8448" width="11" style="701" customWidth="1"/>
    <col min="8449" max="8449" width="14.42578125" style="701" customWidth="1"/>
    <col min="8450" max="8450" width="4.140625" style="701" customWidth="1"/>
    <col min="8451" max="8452" width="11" style="701" customWidth="1"/>
    <col min="8453" max="8453" width="14.42578125" style="701" customWidth="1"/>
    <col min="8454" max="8454" width="4.140625" style="701" customWidth="1"/>
    <col min="8455" max="8455" width="14.42578125" style="701" customWidth="1"/>
    <col min="8456" max="8680" width="11" style="701"/>
    <col min="8681" max="8681" width="31.28515625" style="701" customWidth="1"/>
    <col min="8682" max="8685" width="10.7109375" style="701" customWidth="1"/>
    <col min="8686" max="8686" width="31.7109375" style="701" customWidth="1"/>
    <col min="8687" max="8687" width="11.42578125" style="701" customWidth="1"/>
    <col min="8688" max="8695" width="9.85546875" style="701" customWidth="1"/>
    <col min="8696" max="8699" width="11" style="701" customWidth="1"/>
    <col min="8700" max="8700" width="14.42578125" style="701" customWidth="1"/>
    <col min="8701" max="8701" width="4.140625" style="701" customWidth="1"/>
    <col min="8702" max="8702" width="13.28515625" style="701" customWidth="1"/>
    <col min="8703" max="8703" width="28.140625" style="701" customWidth="1"/>
    <col min="8704" max="8704" width="11" style="701" customWidth="1"/>
    <col min="8705" max="8705" width="14.42578125" style="701" customWidth="1"/>
    <col min="8706" max="8706" width="4.140625" style="701" customWidth="1"/>
    <col min="8707" max="8708" width="11" style="701" customWidth="1"/>
    <col min="8709" max="8709" width="14.42578125" style="701" customWidth="1"/>
    <col min="8710" max="8710" width="4.140625" style="701" customWidth="1"/>
    <col min="8711" max="8711" width="14.42578125" style="701" customWidth="1"/>
    <col min="8712" max="8936" width="11" style="701"/>
    <col min="8937" max="8937" width="31.28515625" style="701" customWidth="1"/>
    <col min="8938" max="8941" width="10.7109375" style="701" customWidth="1"/>
    <col min="8942" max="8942" width="31.7109375" style="701" customWidth="1"/>
    <col min="8943" max="8943" width="11.42578125" style="701" customWidth="1"/>
    <col min="8944" max="8951" width="9.85546875" style="701" customWidth="1"/>
    <col min="8952" max="8955" width="11" style="701" customWidth="1"/>
    <col min="8956" max="8956" width="14.42578125" style="701" customWidth="1"/>
    <col min="8957" max="8957" width="4.140625" style="701" customWidth="1"/>
    <col min="8958" max="8958" width="13.28515625" style="701" customWidth="1"/>
    <col min="8959" max="8959" width="28.140625" style="701" customWidth="1"/>
    <col min="8960" max="8960" width="11" style="701" customWidth="1"/>
    <col min="8961" max="8961" width="14.42578125" style="701" customWidth="1"/>
    <col min="8962" max="8962" width="4.140625" style="701" customWidth="1"/>
    <col min="8963" max="8964" width="11" style="701" customWidth="1"/>
    <col min="8965" max="8965" width="14.42578125" style="701" customWidth="1"/>
    <col min="8966" max="8966" width="4.140625" style="701" customWidth="1"/>
    <col min="8967" max="8967" width="14.42578125" style="701" customWidth="1"/>
    <col min="8968" max="9192" width="11" style="701"/>
    <col min="9193" max="9193" width="31.28515625" style="701" customWidth="1"/>
    <col min="9194" max="9197" width="10.7109375" style="701" customWidth="1"/>
    <col min="9198" max="9198" width="31.7109375" style="701" customWidth="1"/>
    <col min="9199" max="9199" width="11.42578125" style="701" customWidth="1"/>
    <col min="9200" max="9207" width="9.85546875" style="701" customWidth="1"/>
    <col min="9208" max="9211" width="11" style="701" customWidth="1"/>
    <col min="9212" max="9212" width="14.42578125" style="701" customWidth="1"/>
    <col min="9213" max="9213" width="4.140625" style="701" customWidth="1"/>
    <col min="9214" max="9214" width="13.28515625" style="701" customWidth="1"/>
    <col min="9215" max="9215" width="28.140625" style="701" customWidth="1"/>
    <col min="9216" max="9216" width="11" style="701" customWidth="1"/>
    <col min="9217" max="9217" width="14.42578125" style="701" customWidth="1"/>
    <col min="9218" max="9218" width="4.140625" style="701" customWidth="1"/>
    <col min="9219" max="9220" width="11" style="701" customWidth="1"/>
    <col min="9221" max="9221" width="14.42578125" style="701" customWidth="1"/>
    <col min="9222" max="9222" width="4.140625" style="701" customWidth="1"/>
    <col min="9223" max="9223" width="14.42578125" style="701" customWidth="1"/>
    <col min="9224" max="9448" width="11" style="701"/>
    <col min="9449" max="9449" width="31.28515625" style="701" customWidth="1"/>
    <col min="9450" max="9453" width="10.7109375" style="701" customWidth="1"/>
    <col min="9454" max="9454" width="31.7109375" style="701" customWidth="1"/>
    <col min="9455" max="9455" width="11.42578125" style="701" customWidth="1"/>
    <col min="9456" max="9463" width="9.85546875" style="701" customWidth="1"/>
    <col min="9464" max="9467" width="11" style="701" customWidth="1"/>
    <col min="9468" max="9468" width="14.42578125" style="701" customWidth="1"/>
    <col min="9469" max="9469" width="4.140625" style="701" customWidth="1"/>
    <col min="9470" max="9470" width="13.28515625" style="701" customWidth="1"/>
    <col min="9471" max="9471" width="28.140625" style="701" customWidth="1"/>
    <col min="9472" max="9472" width="11" style="701" customWidth="1"/>
    <col min="9473" max="9473" width="14.42578125" style="701" customWidth="1"/>
    <col min="9474" max="9474" width="4.140625" style="701" customWidth="1"/>
    <col min="9475" max="9476" width="11" style="701" customWidth="1"/>
    <col min="9477" max="9477" width="14.42578125" style="701" customWidth="1"/>
    <col min="9478" max="9478" width="4.140625" style="701" customWidth="1"/>
    <col min="9479" max="9479" width="14.42578125" style="701" customWidth="1"/>
    <col min="9480" max="9704" width="11" style="701"/>
    <col min="9705" max="9705" width="31.28515625" style="701" customWidth="1"/>
    <col min="9706" max="9709" width="10.7109375" style="701" customWidth="1"/>
    <col min="9710" max="9710" width="31.7109375" style="701" customWidth="1"/>
    <col min="9711" max="9711" width="11.42578125" style="701" customWidth="1"/>
    <col min="9712" max="9719" width="9.85546875" style="701" customWidth="1"/>
    <col min="9720" max="9723" width="11" style="701" customWidth="1"/>
    <col min="9724" max="9724" width="14.42578125" style="701" customWidth="1"/>
    <col min="9725" max="9725" width="4.140625" style="701" customWidth="1"/>
    <col min="9726" max="9726" width="13.28515625" style="701" customWidth="1"/>
    <col min="9727" max="9727" width="28.140625" style="701" customWidth="1"/>
    <col min="9728" max="9728" width="11" style="701" customWidth="1"/>
    <col min="9729" max="9729" width="14.42578125" style="701" customWidth="1"/>
    <col min="9730" max="9730" width="4.140625" style="701" customWidth="1"/>
    <col min="9731" max="9732" width="11" style="701" customWidth="1"/>
    <col min="9733" max="9733" width="14.42578125" style="701" customWidth="1"/>
    <col min="9734" max="9734" width="4.140625" style="701" customWidth="1"/>
    <col min="9735" max="9735" width="14.42578125" style="701" customWidth="1"/>
    <col min="9736" max="9960" width="11" style="701"/>
    <col min="9961" max="9961" width="31.28515625" style="701" customWidth="1"/>
    <col min="9962" max="9965" width="10.7109375" style="701" customWidth="1"/>
    <col min="9966" max="9966" width="31.7109375" style="701" customWidth="1"/>
    <col min="9967" max="9967" width="11.42578125" style="701" customWidth="1"/>
    <col min="9968" max="9975" width="9.85546875" style="701" customWidth="1"/>
    <col min="9976" max="9979" width="11" style="701" customWidth="1"/>
    <col min="9980" max="9980" width="14.42578125" style="701" customWidth="1"/>
    <col min="9981" max="9981" width="4.140625" style="701" customWidth="1"/>
    <col min="9982" max="9982" width="13.28515625" style="701" customWidth="1"/>
    <col min="9983" max="9983" width="28.140625" style="701" customWidth="1"/>
    <col min="9984" max="9984" width="11" style="701" customWidth="1"/>
    <col min="9985" max="9985" width="14.42578125" style="701" customWidth="1"/>
    <col min="9986" max="9986" width="4.140625" style="701" customWidth="1"/>
    <col min="9987" max="9988" width="11" style="701" customWidth="1"/>
    <col min="9989" max="9989" width="14.42578125" style="701" customWidth="1"/>
    <col min="9990" max="9990" width="4.140625" style="701" customWidth="1"/>
    <col min="9991" max="9991" width="14.42578125" style="701" customWidth="1"/>
    <col min="9992" max="10216" width="11" style="701"/>
    <col min="10217" max="10217" width="31.28515625" style="701" customWidth="1"/>
    <col min="10218" max="10221" width="10.7109375" style="701" customWidth="1"/>
    <col min="10222" max="10222" width="31.7109375" style="701" customWidth="1"/>
    <col min="10223" max="10223" width="11.42578125" style="701" customWidth="1"/>
    <col min="10224" max="10231" width="9.85546875" style="701" customWidth="1"/>
    <col min="10232" max="10235" width="11" style="701" customWidth="1"/>
    <col min="10236" max="10236" width="14.42578125" style="701" customWidth="1"/>
    <col min="10237" max="10237" width="4.140625" style="701" customWidth="1"/>
    <col min="10238" max="10238" width="13.28515625" style="701" customWidth="1"/>
    <col min="10239" max="10239" width="28.140625" style="701" customWidth="1"/>
    <col min="10240" max="10240" width="11" style="701" customWidth="1"/>
    <col min="10241" max="10241" width="14.42578125" style="701" customWidth="1"/>
    <col min="10242" max="10242" width="4.140625" style="701" customWidth="1"/>
    <col min="10243" max="10244" width="11" style="701" customWidth="1"/>
    <col min="10245" max="10245" width="14.42578125" style="701" customWidth="1"/>
    <col min="10246" max="10246" width="4.140625" style="701" customWidth="1"/>
    <col min="10247" max="10247" width="14.42578125" style="701" customWidth="1"/>
    <col min="10248" max="10472" width="11" style="701"/>
    <col min="10473" max="10473" width="31.28515625" style="701" customWidth="1"/>
    <col min="10474" max="10477" width="10.7109375" style="701" customWidth="1"/>
    <col min="10478" max="10478" width="31.7109375" style="701" customWidth="1"/>
    <col min="10479" max="10479" width="11.42578125" style="701" customWidth="1"/>
    <col min="10480" max="10487" width="9.85546875" style="701" customWidth="1"/>
    <col min="10488" max="10491" width="11" style="701" customWidth="1"/>
    <col min="10492" max="10492" width="14.42578125" style="701" customWidth="1"/>
    <col min="10493" max="10493" width="4.140625" style="701" customWidth="1"/>
    <col min="10494" max="10494" width="13.28515625" style="701" customWidth="1"/>
    <col min="10495" max="10495" width="28.140625" style="701" customWidth="1"/>
    <col min="10496" max="10496" width="11" style="701" customWidth="1"/>
    <col min="10497" max="10497" width="14.42578125" style="701" customWidth="1"/>
    <col min="10498" max="10498" width="4.140625" style="701" customWidth="1"/>
    <col min="10499" max="10500" width="11" style="701" customWidth="1"/>
    <col min="10501" max="10501" width="14.42578125" style="701" customWidth="1"/>
    <col min="10502" max="10502" width="4.140625" style="701" customWidth="1"/>
    <col min="10503" max="10503" width="14.42578125" style="701" customWidth="1"/>
    <col min="10504" max="10728" width="11" style="701"/>
    <col min="10729" max="10729" width="31.28515625" style="701" customWidth="1"/>
    <col min="10730" max="10733" width="10.7109375" style="701" customWidth="1"/>
    <col min="10734" max="10734" width="31.7109375" style="701" customWidth="1"/>
    <col min="10735" max="10735" width="11.42578125" style="701" customWidth="1"/>
    <col min="10736" max="10743" width="9.85546875" style="701" customWidth="1"/>
    <col min="10744" max="10747" width="11" style="701" customWidth="1"/>
    <col min="10748" max="10748" width="14.42578125" style="701" customWidth="1"/>
    <col min="10749" max="10749" width="4.140625" style="701" customWidth="1"/>
    <col min="10750" max="10750" width="13.28515625" style="701" customWidth="1"/>
    <col min="10751" max="10751" width="28.140625" style="701" customWidth="1"/>
    <col min="10752" max="10752" width="11" style="701" customWidth="1"/>
    <col min="10753" max="10753" width="14.42578125" style="701" customWidth="1"/>
    <col min="10754" max="10754" width="4.140625" style="701" customWidth="1"/>
    <col min="10755" max="10756" width="11" style="701" customWidth="1"/>
    <col min="10757" max="10757" width="14.42578125" style="701" customWidth="1"/>
    <col min="10758" max="10758" width="4.140625" style="701" customWidth="1"/>
    <col min="10759" max="10759" width="14.42578125" style="701" customWidth="1"/>
    <col min="10760" max="10984" width="11" style="701"/>
    <col min="10985" max="10985" width="31.28515625" style="701" customWidth="1"/>
    <col min="10986" max="10989" width="10.7109375" style="701" customWidth="1"/>
    <col min="10990" max="10990" width="31.7109375" style="701" customWidth="1"/>
    <col min="10991" max="10991" width="11.42578125" style="701" customWidth="1"/>
    <col min="10992" max="10999" width="9.85546875" style="701" customWidth="1"/>
    <col min="11000" max="11003" width="11" style="701" customWidth="1"/>
    <col min="11004" max="11004" width="14.42578125" style="701" customWidth="1"/>
    <col min="11005" max="11005" width="4.140625" style="701" customWidth="1"/>
    <col min="11006" max="11006" width="13.28515625" style="701" customWidth="1"/>
    <col min="11007" max="11007" width="28.140625" style="701" customWidth="1"/>
    <col min="11008" max="11008" width="11" style="701" customWidth="1"/>
    <col min="11009" max="11009" width="14.42578125" style="701" customWidth="1"/>
    <col min="11010" max="11010" width="4.140625" style="701" customWidth="1"/>
    <col min="11011" max="11012" width="11" style="701" customWidth="1"/>
    <col min="11013" max="11013" width="14.42578125" style="701" customWidth="1"/>
    <col min="11014" max="11014" width="4.140625" style="701" customWidth="1"/>
    <col min="11015" max="11015" width="14.42578125" style="701" customWidth="1"/>
    <col min="11016" max="11240" width="11" style="701"/>
    <col min="11241" max="11241" width="31.28515625" style="701" customWidth="1"/>
    <col min="11242" max="11245" width="10.7109375" style="701" customWidth="1"/>
    <col min="11246" max="11246" width="31.7109375" style="701" customWidth="1"/>
    <col min="11247" max="11247" width="11.42578125" style="701" customWidth="1"/>
    <col min="11248" max="11255" width="9.85546875" style="701" customWidth="1"/>
    <col min="11256" max="11259" width="11" style="701" customWidth="1"/>
    <col min="11260" max="11260" width="14.42578125" style="701" customWidth="1"/>
    <col min="11261" max="11261" width="4.140625" style="701" customWidth="1"/>
    <col min="11262" max="11262" width="13.28515625" style="701" customWidth="1"/>
    <col min="11263" max="11263" width="28.140625" style="701" customWidth="1"/>
    <col min="11264" max="11264" width="11" style="701" customWidth="1"/>
    <col min="11265" max="11265" width="14.42578125" style="701" customWidth="1"/>
    <col min="11266" max="11266" width="4.140625" style="701" customWidth="1"/>
    <col min="11267" max="11268" width="11" style="701" customWidth="1"/>
    <col min="11269" max="11269" width="14.42578125" style="701" customWidth="1"/>
    <col min="11270" max="11270" width="4.140625" style="701" customWidth="1"/>
    <col min="11271" max="11271" width="14.42578125" style="701" customWidth="1"/>
    <col min="11272" max="11496" width="11" style="701"/>
    <col min="11497" max="11497" width="31.28515625" style="701" customWidth="1"/>
    <col min="11498" max="11501" width="10.7109375" style="701" customWidth="1"/>
    <col min="11502" max="11502" width="31.7109375" style="701" customWidth="1"/>
    <col min="11503" max="11503" width="11.42578125" style="701" customWidth="1"/>
    <col min="11504" max="11511" width="9.85546875" style="701" customWidth="1"/>
    <col min="11512" max="11515" width="11" style="701" customWidth="1"/>
    <col min="11516" max="11516" width="14.42578125" style="701" customWidth="1"/>
    <col min="11517" max="11517" width="4.140625" style="701" customWidth="1"/>
    <col min="11518" max="11518" width="13.28515625" style="701" customWidth="1"/>
    <col min="11519" max="11519" width="28.140625" style="701" customWidth="1"/>
    <col min="11520" max="11520" width="11" style="701" customWidth="1"/>
    <col min="11521" max="11521" width="14.42578125" style="701" customWidth="1"/>
    <col min="11522" max="11522" width="4.140625" style="701" customWidth="1"/>
    <col min="11523" max="11524" width="11" style="701" customWidth="1"/>
    <col min="11525" max="11525" width="14.42578125" style="701" customWidth="1"/>
    <col min="11526" max="11526" width="4.140625" style="701" customWidth="1"/>
    <col min="11527" max="11527" width="14.42578125" style="701" customWidth="1"/>
    <col min="11528" max="11752" width="11" style="701"/>
    <col min="11753" max="11753" width="31.28515625" style="701" customWidth="1"/>
    <col min="11754" max="11757" width="10.7109375" style="701" customWidth="1"/>
    <col min="11758" max="11758" width="31.7109375" style="701" customWidth="1"/>
    <col min="11759" max="11759" width="11.42578125" style="701" customWidth="1"/>
    <col min="11760" max="11767" width="9.85546875" style="701" customWidth="1"/>
    <col min="11768" max="11771" width="11" style="701" customWidth="1"/>
    <col min="11772" max="11772" width="14.42578125" style="701" customWidth="1"/>
    <col min="11773" max="11773" width="4.140625" style="701" customWidth="1"/>
    <col min="11774" max="11774" width="13.28515625" style="701" customWidth="1"/>
    <col min="11775" max="11775" width="28.140625" style="701" customWidth="1"/>
    <col min="11776" max="11776" width="11" style="701" customWidth="1"/>
    <col min="11777" max="11777" width="14.42578125" style="701" customWidth="1"/>
    <col min="11778" max="11778" width="4.140625" style="701" customWidth="1"/>
    <col min="11779" max="11780" width="11" style="701" customWidth="1"/>
    <col min="11781" max="11781" width="14.42578125" style="701" customWidth="1"/>
    <col min="11782" max="11782" width="4.140625" style="701" customWidth="1"/>
    <col min="11783" max="11783" width="14.42578125" style="701" customWidth="1"/>
    <col min="11784" max="12008" width="11" style="701"/>
    <col min="12009" max="12009" width="31.28515625" style="701" customWidth="1"/>
    <col min="12010" max="12013" width="10.7109375" style="701" customWidth="1"/>
    <col min="12014" max="12014" width="31.7109375" style="701" customWidth="1"/>
    <col min="12015" max="12015" width="11.42578125" style="701" customWidth="1"/>
    <col min="12016" max="12023" width="9.85546875" style="701" customWidth="1"/>
    <col min="12024" max="12027" width="11" style="701" customWidth="1"/>
    <col min="12028" max="12028" width="14.42578125" style="701" customWidth="1"/>
    <col min="12029" max="12029" width="4.140625" style="701" customWidth="1"/>
    <col min="12030" max="12030" width="13.28515625" style="701" customWidth="1"/>
    <col min="12031" max="12031" width="28.140625" style="701" customWidth="1"/>
    <col min="12032" max="12032" width="11" style="701" customWidth="1"/>
    <col min="12033" max="12033" width="14.42578125" style="701" customWidth="1"/>
    <col min="12034" max="12034" width="4.140625" style="701" customWidth="1"/>
    <col min="12035" max="12036" width="11" style="701" customWidth="1"/>
    <col min="12037" max="12037" width="14.42578125" style="701" customWidth="1"/>
    <col min="12038" max="12038" width="4.140625" style="701" customWidth="1"/>
    <col min="12039" max="12039" width="14.42578125" style="701" customWidth="1"/>
    <col min="12040" max="12264" width="11" style="701"/>
    <col min="12265" max="12265" width="31.28515625" style="701" customWidth="1"/>
    <col min="12266" max="12269" width="10.7109375" style="701" customWidth="1"/>
    <col min="12270" max="12270" width="31.7109375" style="701" customWidth="1"/>
    <col min="12271" max="12271" width="11.42578125" style="701" customWidth="1"/>
    <col min="12272" max="12279" width="9.85546875" style="701" customWidth="1"/>
    <col min="12280" max="12283" width="11" style="701" customWidth="1"/>
    <col min="12284" max="12284" width="14.42578125" style="701" customWidth="1"/>
    <col min="12285" max="12285" width="4.140625" style="701" customWidth="1"/>
    <col min="12286" max="12286" width="13.28515625" style="701" customWidth="1"/>
    <col min="12287" max="12287" width="28.140625" style="701" customWidth="1"/>
    <col min="12288" max="12288" width="11" style="701" customWidth="1"/>
    <col min="12289" max="12289" width="14.42578125" style="701" customWidth="1"/>
    <col min="12290" max="12290" width="4.140625" style="701" customWidth="1"/>
    <col min="12291" max="12292" width="11" style="701" customWidth="1"/>
    <col min="12293" max="12293" width="14.42578125" style="701" customWidth="1"/>
    <col min="12294" max="12294" width="4.140625" style="701" customWidth="1"/>
    <col min="12295" max="12295" width="14.42578125" style="701" customWidth="1"/>
    <col min="12296" max="12520" width="11" style="701"/>
    <col min="12521" max="12521" width="31.28515625" style="701" customWidth="1"/>
    <col min="12522" max="12525" width="10.7109375" style="701" customWidth="1"/>
    <col min="12526" max="12526" width="31.7109375" style="701" customWidth="1"/>
    <col min="12527" max="12527" width="11.42578125" style="701" customWidth="1"/>
    <col min="12528" max="12535" width="9.85546875" style="701" customWidth="1"/>
    <col min="12536" max="12539" width="11" style="701" customWidth="1"/>
    <col min="12540" max="12540" width="14.42578125" style="701" customWidth="1"/>
    <col min="12541" max="12541" width="4.140625" style="701" customWidth="1"/>
    <col min="12542" max="12542" width="13.28515625" style="701" customWidth="1"/>
    <col min="12543" max="12543" width="28.140625" style="701" customWidth="1"/>
    <col min="12544" max="12544" width="11" style="701" customWidth="1"/>
    <col min="12545" max="12545" width="14.42578125" style="701" customWidth="1"/>
    <col min="12546" max="12546" width="4.140625" style="701" customWidth="1"/>
    <col min="12547" max="12548" width="11" style="701" customWidth="1"/>
    <col min="12549" max="12549" width="14.42578125" style="701" customWidth="1"/>
    <col min="12550" max="12550" width="4.140625" style="701" customWidth="1"/>
    <col min="12551" max="12551" width="14.42578125" style="701" customWidth="1"/>
    <col min="12552" max="12776" width="11" style="701"/>
    <col min="12777" max="12777" width="31.28515625" style="701" customWidth="1"/>
    <col min="12778" max="12781" width="10.7109375" style="701" customWidth="1"/>
    <col min="12782" max="12782" width="31.7109375" style="701" customWidth="1"/>
    <col min="12783" max="12783" width="11.42578125" style="701" customWidth="1"/>
    <col min="12784" max="12791" width="9.85546875" style="701" customWidth="1"/>
    <col min="12792" max="12795" width="11" style="701" customWidth="1"/>
    <col min="12796" max="12796" width="14.42578125" style="701" customWidth="1"/>
    <col min="12797" max="12797" width="4.140625" style="701" customWidth="1"/>
    <col min="12798" max="12798" width="13.28515625" style="701" customWidth="1"/>
    <col min="12799" max="12799" width="28.140625" style="701" customWidth="1"/>
    <col min="12800" max="12800" width="11" style="701" customWidth="1"/>
    <col min="12801" max="12801" width="14.42578125" style="701" customWidth="1"/>
    <col min="12802" max="12802" width="4.140625" style="701" customWidth="1"/>
    <col min="12803" max="12804" width="11" style="701" customWidth="1"/>
    <col min="12805" max="12805" width="14.42578125" style="701" customWidth="1"/>
    <col min="12806" max="12806" width="4.140625" style="701" customWidth="1"/>
    <col min="12807" max="12807" width="14.42578125" style="701" customWidth="1"/>
    <col min="12808" max="13032" width="11" style="701"/>
    <col min="13033" max="13033" width="31.28515625" style="701" customWidth="1"/>
    <col min="13034" max="13037" width="10.7109375" style="701" customWidth="1"/>
    <col min="13038" max="13038" width="31.7109375" style="701" customWidth="1"/>
    <col min="13039" max="13039" width="11.42578125" style="701" customWidth="1"/>
    <col min="13040" max="13047" width="9.85546875" style="701" customWidth="1"/>
    <col min="13048" max="13051" width="11" style="701" customWidth="1"/>
    <col min="13052" max="13052" width="14.42578125" style="701" customWidth="1"/>
    <col min="13053" max="13053" width="4.140625" style="701" customWidth="1"/>
    <col min="13054" max="13054" width="13.28515625" style="701" customWidth="1"/>
    <col min="13055" max="13055" width="28.140625" style="701" customWidth="1"/>
    <col min="13056" max="13056" width="11" style="701" customWidth="1"/>
    <col min="13057" max="13057" width="14.42578125" style="701" customWidth="1"/>
    <col min="13058" max="13058" width="4.140625" style="701" customWidth="1"/>
    <col min="13059" max="13060" width="11" style="701" customWidth="1"/>
    <col min="13061" max="13061" width="14.42578125" style="701" customWidth="1"/>
    <col min="13062" max="13062" width="4.140625" style="701" customWidth="1"/>
    <col min="13063" max="13063" width="14.42578125" style="701" customWidth="1"/>
    <col min="13064" max="13288" width="11" style="701"/>
    <col min="13289" max="13289" width="31.28515625" style="701" customWidth="1"/>
    <col min="13290" max="13293" width="10.7109375" style="701" customWidth="1"/>
    <col min="13294" max="13294" width="31.7109375" style="701" customWidth="1"/>
    <col min="13295" max="13295" width="11.42578125" style="701" customWidth="1"/>
    <col min="13296" max="13303" width="9.85546875" style="701" customWidth="1"/>
    <col min="13304" max="13307" width="11" style="701" customWidth="1"/>
    <col min="13308" max="13308" width="14.42578125" style="701" customWidth="1"/>
    <col min="13309" max="13309" width="4.140625" style="701" customWidth="1"/>
    <col min="13310" max="13310" width="13.28515625" style="701" customWidth="1"/>
    <col min="13311" max="13311" width="28.140625" style="701" customWidth="1"/>
    <col min="13312" max="13312" width="11" style="701" customWidth="1"/>
    <col min="13313" max="13313" width="14.42578125" style="701" customWidth="1"/>
    <col min="13314" max="13314" width="4.140625" style="701" customWidth="1"/>
    <col min="13315" max="13316" width="11" style="701" customWidth="1"/>
    <col min="13317" max="13317" width="14.42578125" style="701" customWidth="1"/>
    <col min="13318" max="13318" width="4.140625" style="701" customWidth="1"/>
    <col min="13319" max="13319" width="14.42578125" style="701" customWidth="1"/>
    <col min="13320" max="13544" width="11" style="701"/>
    <col min="13545" max="13545" width="31.28515625" style="701" customWidth="1"/>
    <col min="13546" max="13549" width="10.7109375" style="701" customWidth="1"/>
    <col min="13550" max="13550" width="31.7109375" style="701" customWidth="1"/>
    <col min="13551" max="13551" width="11.42578125" style="701" customWidth="1"/>
    <col min="13552" max="13559" width="9.85546875" style="701" customWidth="1"/>
    <col min="13560" max="13563" width="11" style="701" customWidth="1"/>
    <col min="13564" max="13564" width="14.42578125" style="701" customWidth="1"/>
    <col min="13565" max="13565" width="4.140625" style="701" customWidth="1"/>
    <col min="13566" max="13566" width="13.28515625" style="701" customWidth="1"/>
    <col min="13567" max="13567" width="28.140625" style="701" customWidth="1"/>
    <col min="13568" max="13568" width="11" style="701" customWidth="1"/>
    <col min="13569" max="13569" width="14.42578125" style="701" customWidth="1"/>
    <col min="13570" max="13570" width="4.140625" style="701" customWidth="1"/>
    <col min="13571" max="13572" width="11" style="701" customWidth="1"/>
    <col min="13573" max="13573" width="14.42578125" style="701" customWidth="1"/>
    <col min="13574" max="13574" width="4.140625" style="701" customWidth="1"/>
    <col min="13575" max="13575" width="14.42578125" style="701" customWidth="1"/>
    <col min="13576" max="13800" width="11" style="701"/>
    <col min="13801" max="13801" width="31.28515625" style="701" customWidth="1"/>
    <col min="13802" max="13805" width="10.7109375" style="701" customWidth="1"/>
    <col min="13806" max="13806" width="31.7109375" style="701" customWidth="1"/>
    <col min="13807" max="13807" width="11.42578125" style="701" customWidth="1"/>
    <col min="13808" max="13815" width="9.85546875" style="701" customWidth="1"/>
    <col min="13816" max="13819" width="11" style="701" customWidth="1"/>
    <col min="13820" max="13820" width="14.42578125" style="701" customWidth="1"/>
    <col min="13821" max="13821" width="4.140625" style="701" customWidth="1"/>
    <col min="13822" max="13822" width="13.28515625" style="701" customWidth="1"/>
    <col min="13823" max="13823" width="28.140625" style="701" customWidth="1"/>
    <col min="13824" max="13824" width="11" style="701" customWidth="1"/>
    <col min="13825" max="13825" width="14.42578125" style="701" customWidth="1"/>
    <col min="13826" max="13826" width="4.140625" style="701" customWidth="1"/>
    <col min="13827" max="13828" width="11" style="701" customWidth="1"/>
    <col min="13829" max="13829" width="14.42578125" style="701" customWidth="1"/>
    <col min="13830" max="13830" width="4.140625" style="701" customWidth="1"/>
    <col min="13831" max="13831" width="14.42578125" style="701" customWidth="1"/>
    <col min="13832" max="14056" width="11" style="701"/>
    <col min="14057" max="14057" width="31.28515625" style="701" customWidth="1"/>
    <col min="14058" max="14061" width="10.7109375" style="701" customWidth="1"/>
    <col min="14062" max="14062" width="31.7109375" style="701" customWidth="1"/>
    <col min="14063" max="14063" width="11.42578125" style="701" customWidth="1"/>
    <col min="14064" max="14071" width="9.85546875" style="701" customWidth="1"/>
    <col min="14072" max="14075" width="11" style="701" customWidth="1"/>
    <col min="14076" max="14076" width="14.42578125" style="701" customWidth="1"/>
    <col min="14077" max="14077" width="4.140625" style="701" customWidth="1"/>
    <col min="14078" max="14078" width="13.28515625" style="701" customWidth="1"/>
    <col min="14079" max="14079" width="28.140625" style="701" customWidth="1"/>
    <col min="14080" max="14080" width="11" style="701" customWidth="1"/>
    <col min="14081" max="14081" width="14.42578125" style="701" customWidth="1"/>
    <col min="14082" max="14082" width="4.140625" style="701" customWidth="1"/>
    <col min="14083" max="14084" width="11" style="701" customWidth="1"/>
    <col min="14085" max="14085" width="14.42578125" style="701" customWidth="1"/>
    <col min="14086" max="14086" width="4.140625" style="701" customWidth="1"/>
    <col min="14087" max="14087" width="14.42578125" style="701" customWidth="1"/>
    <col min="14088" max="14312" width="11" style="701"/>
    <col min="14313" max="14313" width="31.28515625" style="701" customWidth="1"/>
    <col min="14314" max="14317" width="10.7109375" style="701" customWidth="1"/>
    <col min="14318" max="14318" width="31.7109375" style="701" customWidth="1"/>
    <col min="14319" max="14319" width="11.42578125" style="701" customWidth="1"/>
    <col min="14320" max="14327" width="9.85546875" style="701" customWidth="1"/>
    <col min="14328" max="14331" width="11" style="701" customWidth="1"/>
    <col min="14332" max="14332" width="14.42578125" style="701" customWidth="1"/>
    <col min="14333" max="14333" width="4.140625" style="701" customWidth="1"/>
    <col min="14334" max="14334" width="13.28515625" style="701" customWidth="1"/>
    <col min="14335" max="14335" width="28.140625" style="701" customWidth="1"/>
    <col min="14336" max="14336" width="11" style="701" customWidth="1"/>
    <col min="14337" max="14337" width="14.42578125" style="701" customWidth="1"/>
    <col min="14338" max="14338" width="4.140625" style="701" customWidth="1"/>
    <col min="14339" max="14340" width="11" style="701" customWidth="1"/>
    <col min="14341" max="14341" width="14.42578125" style="701" customWidth="1"/>
    <col min="14342" max="14342" width="4.140625" style="701" customWidth="1"/>
    <col min="14343" max="14343" width="14.42578125" style="701" customWidth="1"/>
    <col min="14344" max="14568" width="11" style="701"/>
    <col min="14569" max="14569" width="31.28515625" style="701" customWidth="1"/>
    <col min="14570" max="14573" width="10.7109375" style="701" customWidth="1"/>
    <col min="14574" max="14574" width="31.7109375" style="701" customWidth="1"/>
    <col min="14575" max="14575" width="11.42578125" style="701" customWidth="1"/>
    <col min="14576" max="14583" width="9.85546875" style="701" customWidth="1"/>
    <col min="14584" max="14587" width="11" style="701" customWidth="1"/>
    <col min="14588" max="14588" width="14.42578125" style="701" customWidth="1"/>
    <col min="14589" max="14589" width="4.140625" style="701" customWidth="1"/>
    <col min="14590" max="14590" width="13.28515625" style="701" customWidth="1"/>
    <col min="14591" max="14591" width="28.140625" style="701" customWidth="1"/>
    <col min="14592" max="14592" width="11" style="701" customWidth="1"/>
    <col min="14593" max="14593" width="14.42578125" style="701" customWidth="1"/>
    <col min="14594" max="14594" width="4.140625" style="701" customWidth="1"/>
    <col min="14595" max="14596" width="11" style="701" customWidth="1"/>
    <col min="14597" max="14597" width="14.42578125" style="701" customWidth="1"/>
    <col min="14598" max="14598" width="4.140625" style="701" customWidth="1"/>
    <col min="14599" max="14599" width="14.42578125" style="701" customWidth="1"/>
    <col min="14600" max="14824" width="11" style="701"/>
    <col min="14825" max="14825" width="31.28515625" style="701" customWidth="1"/>
    <col min="14826" max="14829" width="10.7109375" style="701" customWidth="1"/>
    <col min="14830" max="14830" width="31.7109375" style="701" customWidth="1"/>
    <col min="14831" max="14831" width="11.42578125" style="701" customWidth="1"/>
    <col min="14832" max="14839" width="9.85546875" style="701" customWidth="1"/>
    <col min="14840" max="14843" width="11" style="701" customWidth="1"/>
    <col min="14844" max="14844" width="14.42578125" style="701" customWidth="1"/>
    <col min="14845" max="14845" width="4.140625" style="701" customWidth="1"/>
    <col min="14846" max="14846" width="13.28515625" style="701" customWidth="1"/>
    <col min="14847" max="14847" width="28.140625" style="701" customWidth="1"/>
    <col min="14848" max="14848" width="11" style="701" customWidth="1"/>
    <col min="14849" max="14849" width="14.42578125" style="701" customWidth="1"/>
    <col min="14850" max="14850" width="4.140625" style="701" customWidth="1"/>
    <col min="14851" max="14852" width="11" style="701" customWidth="1"/>
    <col min="14853" max="14853" width="14.42578125" style="701" customWidth="1"/>
    <col min="14854" max="14854" width="4.140625" style="701" customWidth="1"/>
    <col min="14855" max="14855" width="14.42578125" style="701" customWidth="1"/>
    <col min="14856" max="15080" width="11" style="701"/>
    <col min="15081" max="15081" width="31.28515625" style="701" customWidth="1"/>
    <col min="15082" max="15085" width="10.7109375" style="701" customWidth="1"/>
    <col min="15086" max="15086" width="31.7109375" style="701" customWidth="1"/>
    <col min="15087" max="15087" width="11.42578125" style="701" customWidth="1"/>
    <col min="15088" max="15095" width="9.85546875" style="701" customWidth="1"/>
    <col min="15096" max="15099" width="11" style="701" customWidth="1"/>
    <col min="15100" max="15100" width="14.42578125" style="701" customWidth="1"/>
    <col min="15101" max="15101" width="4.140625" style="701" customWidth="1"/>
    <col min="15102" max="15102" width="13.28515625" style="701" customWidth="1"/>
    <col min="15103" max="15103" width="28.140625" style="701" customWidth="1"/>
    <col min="15104" max="15104" width="11" style="701" customWidth="1"/>
    <col min="15105" max="15105" width="14.42578125" style="701" customWidth="1"/>
    <col min="15106" max="15106" width="4.140625" style="701" customWidth="1"/>
    <col min="15107" max="15108" width="11" style="701" customWidth="1"/>
    <col min="15109" max="15109" width="14.42578125" style="701" customWidth="1"/>
    <col min="15110" max="15110" width="4.140625" style="701" customWidth="1"/>
    <col min="15111" max="15111" width="14.42578125" style="701" customWidth="1"/>
    <col min="15112" max="15336" width="11" style="701"/>
    <col min="15337" max="15337" width="31.28515625" style="701" customWidth="1"/>
    <col min="15338" max="15341" width="10.7109375" style="701" customWidth="1"/>
    <col min="15342" max="15342" width="31.7109375" style="701" customWidth="1"/>
    <col min="15343" max="15343" width="11.42578125" style="701" customWidth="1"/>
    <col min="15344" max="15351" width="9.85546875" style="701" customWidth="1"/>
    <col min="15352" max="15355" width="11" style="701" customWidth="1"/>
    <col min="15356" max="15356" width="14.42578125" style="701" customWidth="1"/>
    <col min="15357" max="15357" width="4.140625" style="701" customWidth="1"/>
    <col min="15358" max="15358" width="13.28515625" style="701" customWidth="1"/>
    <col min="15359" max="15359" width="28.140625" style="701" customWidth="1"/>
    <col min="15360" max="15360" width="11" style="701" customWidth="1"/>
    <col min="15361" max="15361" width="14.42578125" style="701" customWidth="1"/>
    <col min="15362" max="15362" width="4.140625" style="701" customWidth="1"/>
    <col min="15363" max="15364" width="11" style="701" customWidth="1"/>
    <col min="15365" max="15365" width="14.42578125" style="701" customWidth="1"/>
    <col min="15366" max="15366" width="4.140625" style="701" customWidth="1"/>
    <col min="15367" max="15367" width="14.42578125" style="701" customWidth="1"/>
    <col min="15368" max="15592" width="11" style="701"/>
    <col min="15593" max="15593" width="31.28515625" style="701" customWidth="1"/>
    <col min="15594" max="15597" width="10.7109375" style="701" customWidth="1"/>
    <col min="15598" max="15598" width="31.7109375" style="701" customWidth="1"/>
    <col min="15599" max="15599" width="11.42578125" style="701" customWidth="1"/>
    <col min="15600" max="15607" width="9.85546875" style="701" customWidth="1"/>
    <col min="15608" max="15611" width="11" style="701" customWidth="1"/>
    <col min="15612" max="15612" width="14.42578125" style="701" customWidth="1"/>
    <col min="15613" max="15613" width="4.140625" style="701" customWidth="1"/>
    <col min="15614" max="15614" width="13.28515625" style="701" customWidth="1"/>
    <col min="15615" max="15615" width="28.140625" style="701" customWidth="1"/>
    <col min="15616" max="15616" width="11" style="701" customWidth="1"/>
    <col min="15617" max="15617" width="14.42578125" style="701" customWidth="1"/>
    <col min="15618" max="15618" width="4.140625" style="701" customWidth="1"/>
    <col min="15619" max="15620" width="11" style="701" customWidth="1"/>
    <col min="15621" max="15621" width="14.42578125" style="701" customWidth="1"/>
    <col min="15622" max="15622" width="4.140625" style="701" customWidth="1"/>
    <col min="15623" max="15623" width="14.42578125" style="701" customWidth="1"/>
    <col min="15624" max="15848" width="11" style="701"/>
    <col min="15849" max="15849" width="31.28515625" style="701" customWidth="1"/>
    <col min="15850" max="15853" width="10.7109375" style="701" customWidth="1"/>
    <col min="15854" max="15854" width="31.7109375" style="701" customWidth="1"/>
    <col min="15855" max="15855" width="11.42578125" style="701" customWidth="1"/>
    <col min="15856" max="15863" width="9.85546875" style="701" customWidth="1"/>
    <col min="15864" max="15867" width="11" style="701" customWidth="1"/>
    <col min="15868" max="15868" width="14.42578125" style="701" customWidth="1"/>
    <col min="15869" max="15869" width="4.140625" style="701" customWidth="1"/>
    <col min="15870" max="15870" width="13.28515625" style="701" customWidth="1"/>
    <col min="15871" max="15871" width="28.140625" style="701" customWidth="1"/>
    <col min="15872" max="15872" width="11" style="701" customWidth="1"/>
    <col min="15873" max="15873" width="14.42578125" style="701" customWidth="1"/>
    <col min="15874" max="15874" width="4.140625" style="701" customWidth="1"/>
    <col min="15875" max="15876" width="11" style="701" customWidth="1"/>
    <col min="15877" max="15877" width="14.42578125" style="701" customWidth="1"/>
    <col min="15878" max="15878" width="4.140625" style="701" customWidth="1"/>
    <col min="15879" max="15879" width="14.42578125" style="701" customWidth="1"/>
    <col min="15880" max="16104" width="11" style="701"/>
    <col min="16105" max="16105" width="31.28515625" style="701" customWidth="1"/>
    <col min="16106" max="16109" width="10.7109375" style="701" customWidth="1"/>
    <col min="16110" max="16110" width="31.7109375" style="701" customWidth="1"/>
    <col min="16111" max="16111" width="11.42578125" style="701" customWidth="1"/>
    <col min="16112" max="16119" width="9.85546875" style="701" customWidth="1"/>
    <col min="16120" max="16123" width="11" style="701" customWidth="1"/>
    <col min="16124" max="16124" width="14.42578125" style="701" customWidth="1"/>
    <col min="16125" max="16125" width="4.140625" style="701" customWidth="1"/>
    <col min="16126" max="16126" width="13.28515625" style="701" customWidth="1"/>
    <col min="16127" max="16127" width="28.140625" style="701" customWidth="1"/>
    <col min="16128" max="16128" width="11" style="701" customWidth="1"/>
    <col min="16129" max="16129" width="14.42578125" style="701" customWidth="1"/>
    <col min="16130" max="16130" width="4.140625" style="701" customWidth="1"/>
    <col min="16131" max="16132" width="11" style="701" customWidth="1"/>
    <col min="16133" max="16133" width="14.42578125" style="701" customWidth="1"/>
    <col min="16134" max="16134" width="4.140625" style="701" customWidth="1"/>
    <col min="16135" max="16135" width="14.42578125" style="701" customWidth="1"/>
    <col min="16136" max="16384" width="11" style="701"/>
  </cols>
  <sheetData>
    <row r="1" spans="1:6" ht="24.75" customHeight="1">
      <c r="A1" s="699" t="s">
        <v>457</v>
      </c>
      <c r="E1" s="2571" t="s">
        <v>458</v>
      </c>
      <c r="F1" s="2571"/>
    </row>
    <row r="2" spans="1:6" ht="18.95" customHeight="1">
      <c r="F2" s="702"/>
    </row>
    <row r="3" spans="1:6" s="704" customFormat="1" ht="18.95" customHeight="1">
      <c r="A3" s="2097" t="s">
        <v>2452</v>
      </c>
      <c r="B3" s="232"/>
      <c r="C3" s="232"/>
      <c r="D3" s="703"/>
      <c r="E3" s="2569" t="s">
        <v>2451</v>
      </c>
      <c r="F3" s="2569"/>
    </row>
    <row r="4" spans="1:6" s="704" customFormat="1" ht="18.95" customHeight="1">
      <c r="A4" s="2097" t="s">
        <v>1950</v>
      </c>
      <c r="B4" s="705"/>
      <c r="C4" s="232"/>
      <c r="D4" s="705"/>
      <c r="E4" s="705"/>
      <c r="F4" s="2098" t="s">
        <v>2058</v>
      </c>
    </row>
    <row r="5" spans="1:6" ht="18.95" customHeight="1">
      <c r="F5" s="706"/>
    </row>
    <row r="6" spans="1:6" ht="16.5" customHeight="1">
      <c r="A6" s="2093" t="s">
        <v>2236</v>
      </c>
      <c r="B6" s="2572" t="s">
        <v>470</v>
      </c>
      <c r="C6" s="2572"/>
      <c r="D6" s="2572" t="s">
        <v>471</v>
      </c>
      <c r="E6" s="2572"/>
      <c r="F6" s="1592" t="s">
        <v>2235</v>
      </c>
    </row>
    <row r="7" spans="1:6" ht="12.95" customHeight="1">
      <c r="B7" s="2573" t="s">
        <v>419</v>
      </c>
      <c r="C7" s="2573"/>
      <c r="D7" s="2574" t="s">
        <v>315</v>
      </c>
      <c r="E7" s="2574"/>
    </row>
    <row r="8" spans="1:6" ht="12.95" customHeight="1">
      <c r="A8" s="573"/>
      <c r="B8" s="707" t="s">
        <v>11</v>
      </c>
      <c r="C8" s="707" t="s">
        <v>263</v>
      </c>
      <c r="D8" s="707" t="s">
        <v>11</v>
      </c>
      <c r="E8" s="707" t="s">
        <v>263</v>
      </c>
    </row>
    <row r="9" spans="1:6" ht="12.95" customHeight="1">
      <c r="A9" s="171"/>
      <c r="B9" s="708" t="s">
        <v>207</v>
      </c>
      <c r="C9" s="709" t="s">
        <v>6</v>
      </c>
      <c r="D9" s="708" t="s">
        <v>207</v>
      </c>
      <c r="E9" s="709" t="s">
        <v>6</v>
      </c>
      <c r="F9" s="172"/>
    </row>
    <row r="10" spans="1:6" s="710" customFormat="1" ht="8.1" customHeight="1">
      <c r="B10" s="711"/>
      <c r="C10" s="232"/>
      <c r="D10" s="712"/>
      <c r="E10" s="712"/>
      <c r="F10" s="713"/>
    </row>
    <row r="11" spans="1:6" s="714" customFormat="1" ht="17.100000000000001" customHeight="1">
      <c r="A11" s="41" t="s">
        <v>29</v>
      </c>
      <c r="B11" s="177">
        <f>SUM(B12:B19)</f>
        <v>8722</v>
      </c>
      <c r="C11" s="177">
        <f>SUM(C12:C19)</f>
        <v>3766</v>
      </c>
      <c r="D11" s="177">
        <f>SUM(D12:D19)</f>
        <v>3366</v>
      </c>
      <c r="E11" s="177">
        <f>SUM(E12:E19)</f>
        <v>1448</v>
      </c>
      <c r="F11" s="42" t="s">
        <v>30</v>
      </c>
    </row>
    <row r="12" spans="1:6" s="714" customFormat="1" ht="17.100000000000001" customHeight="1">
      <c r="A12" s="43" t="s">
        <v>31</v>
      </c>
      <c r="B12" s="44">
        <v>994</v>
      </c>
      <c r="C12" s="44">
        <v>339</v>
      </c>
      <c r="D12" s="44">
        <v>507</v>
      </c>
      <c r="E12" s="44">
        <v>172</v>
      </c>
      <c r="F12" s="45" t="s">
        <v>32</v>
      </c>
    </row>
    <row r="13" spans="1:6" s="710" customFormat="1" ht="17.100000000000001" customHeight="1">
      <c r="A13" s="43" t="s">
        <v>33</v>
      </c>
      <c r="B13" s="44">
        <v>1101</v>
      </c>
      <c r="C13" s="44">
        <v>486</v>
      </c>
      <c r="D13" s="44">
        <v>886</v>
      </c>
      <c r="E13" s="44">
        <v>413</v>
      </c>
      <c r="F13" s="45" t="s">
        <v>34</v>
      </c>
    </row>
    <row r="14" spans="1:6" s="710" customFormat="1" ht="17.100000000000001" customHeight="1">
      <c r="A14" s="46" t="s">
        <v>35</v>
      </c>
      <c r="B14" s="44">
        <v>230</v>
      </c>
      <c r="C14" s="44">
        <v>95</v>
      </c>
      <c r="D14" s="44">
        <v>230</v>
      </c>
      <c r="E14" s="44">
        <v>95</v>
      </c>
      <c r="F14" s="45" t="s">
        <v>36</v>
      </c>
    </row>
    <row r="15" spans="1:6" s="710" customFormat="1" ht="17.100000000000001" customHeight="1">
      <c r="A15" s="47" t="s">
        <v>37</v>
      </c>
      <c r="B15" s="44">
        <v>1083</v>
      </c>
      <c r="C15" s="44">
        <v>434</v>
      </c>
      <c r="D15" s="44">
        <v>411</v>
      </c>
      <c r="E15" s="44">
        <v>184</v>
      </c>
      <c r="F15" s="45" t="s">
        <v>38</v>
      </c>
    </row>
    <row r="16" spans="1:6" s="710" customFormat="1" ht="17.100000000000001" customHeight="1">
      <c r="A16" s="47" t="s">
        <v>39</v>
      </c>
      <c r="B16" s="44">
        <v>862</v>
      </c>
      <c r="C16" s="44">
        <v>341</v>
      </c>
      <c r="D16" s="44">
        <v>656</v>
      </c>
      <c r="E16" s="44">
        <v>263</v>
      </c>
      <c r="F16" s="45" t="s">
        <v>40</v>
      </c>
    </row>
    <row r="17" spans="1:6" s="710" customFormat="1" ht="17.100000000000001" customHeight="1">
      <c r="A17" s="47" t="s">
        <v>41</v>
      </c>
      <c r="B17" s="44">
        <v>2406</v>
      </c>
      <c r="C17" s="44">
        <v>1110</v>
      </c>
      <c r="D17" s="44">
        <v>189</v>
      </c>
      <c r="E17" s="44">
        <v>85</v>
      </c>
      <c r="F17" s="45" t="s">
        <v>42</v>
      </c>
    </row>
    <row r="18" spans="1:6" s="710" customFormat="1" ht="17.100000000000001" customHeight="1">
      <c r="A18" s="47" t="s">
        <v>43</v>
      </c>
      <c r="B18" s="44">
        <v>1424</v>
      </c>
      <c r="C18" s="44">
        <v>695</v>
      </c>
      <c r="D18" s="44">
        <v>441</v>
      </c>
      <c r="E18" s="44">
        <v>218</v>
      </c>
      <c r="F18" s="45" t="s">
        <v>44</v>
      </c>
    </row>
    <row r="19" spans="1:6" s="710" customFormat="1" ht="17.100000000000001" customHeight="1">
      <c r="A19" s="47" t="s">
        <v>45</v>
      </c>
      <c r="B19" s="44">
        <v>622</v>
      </c>
      <c r="C19" s="44">
        <v>266</v>
      </c>
      <c r="D19" s="44">
        <v>46</v>
      </c>
      <c r="E19" s="44">
        <v>18</v>
      </c>
      <c r="F19" s="45" t="s">
        <v>46</v>
      </c>
    </row>
    <row r="20" spans="1:6" s="710" customFormat="1" ht="17.100000000000001" customHeight="1">
      <c r="A20" s="48" t="s">
        <v>47</v>
      </c>
      <c r="B20" s="177">
        <f>SUM(B21:B28)</f>
        <v>4934</v>
      </c>
      <c r="C20" s="177">
        <f>SUM(C21:C28)</f>
        <v>1949</v>
      </c>
      <c r="D20" s="177">
        <f>SUM(D21:D28)</f>
        <v>1173</v>
      </c>
      <c r="E20" s="177">
        <f>SUM(E21:E28)</f>
        <v>467</v>
      </c>
      <c r="F20" s="49" t="s">
        <v>48</v>
      </c>
    </row>
    <row r="21" spans="1:6" s="710" customFormat="1" ht="17.100000000000001" customHeight="1">
      <c r="A21" s="43" t="s">
        <v>49</v>
      </c>
      <c r="B21" s="44">
        <v>569</v>
      </c>
      <c r="C21" s="44">
        <v>219</v>
      </c>
      <c r="D21" s="44">
        <v>93</v>
      </c>
      <c r="E21" s="44">
        <v>37</v>
      </c>
      <c r="F21" s="50" t="s">
        <v>50</v>
      </c>
    </row>
    <row r="22" spans="1:6" s="710" customFormat="1" ht="17.100000000000001" customHeight="1">
      <c r="A22" s="43" t="s">
        <v>51</v>
      </c>
      <c r="B22" s="44">
        <v>441</v>
      </c>
      <c r="C22" s="44">
        <v>146</v>
      </c>
      <c r="D22" s="44">
        <v>295</v>
      </c>
      <c r="E22" s="44">
        <v>94</v>
      </c>
      <c r="F22" s="50" t="s">
        <v>52</v>
      </c>
    </row>
    <row r="23" spans="1:6" s="710" customFormat="1" ht="17.100000000000001" customHeight="1">
      <c r="A23" s="43" t="s">
        <v>53</v>
      </c>
      <c r="B23" s="44">
        <v>307</v>
      </c>
      <c r="C23" s="44">
        <v>101</v>
      </c>
      <c r="D23" s="44">
        <v>188</v>
      </c>
      <c r="E23" s="44">
        <v>51</v>
      </c>
      <c r="F23" s="50" t="s">
        <v>54</v>
      </c>
    </row>
    <row r="24" spans="1:6" s="710" customFormat="1" ht="17.100000000000001" customHeight="1">
      <c r="A24" s="43" t="s">
        <v>55</v>
      </c>
      <c r="B24" s="44">
        <v>491</v>
      </c>
      <c r="C24" s="44">
        <v>191</v>
      </c>
      <c r="D24" s="44">
        <v>228</v>
      </c>
      <c r="E24" s="44">
        <v>106</v>
      </c>
      <c r="F24" s="45" t="s">
        <v>56</v>
      </c>
    </row>
    <row r="25" spans="1:6" s="710" customFormat="1" ht="17.100000000000001" customHeight="1">
      <c r="A25" s="43" t="s">
        <v>57</v>
      </c>
      <c r="B25" s="44">
        <v>242</v>
      </c>
      <c r="C25" s="44">
        <v>86</v>
      </c>
      <c r="D25" s="44">
        <v>37</v>
      </c>
      <c r="E25" s="44">
        <v>15</v>
      </c>
      <c r="F25" s="50" t="s">
        <v>58</v>
      </c>
    </row>
    <row r="26" spans="1:6" s="710" customFormat="1" ht="17.100000000000001" customHeight="1">
      <c r="A26" s="43" t="s">
        <v>59</v>
      </c>
      <c r="B26" s="44">
        <v>1249</v>
      </c>
      <c r="C26" s="44">
        <v>519</v>
      </c>
      <c r="D26" s="44">
        <v>253</v>
      </c>
      <c r="E26" s="44">
        <v>125</v>
      </c>
      <c r="F26" s="50" t="s">
        <v>60</v>
      </c>
    </row>
    <row r="27" spans="1:6" s="714" customFormat="1" ht="17.100000000000001" customHeight="1">
      <c r="A27" s="43" t="s">
        <v>61</v>
      </c>
      <c r="B27" s="44">
        <v>1145</v>
      </c>
      <c r="C27" s="44">
        <v>510</v>
      </c>
      <c r="D27" s="44">
        <v>6</v>
      </c>
      <c r="E27" s="44">
        <v>4</v>
      </c>
      <c r="F27" s="50" t="s">
        <v>62</v>
      </c>
    </row>
    <row r="28" spans="1:6" s="710" customFormat="1" ht="17.100000000000001" customHeight="1">
      <c r="A28" s="43" t="s">
        <v>63</v>
      </c>
      <c r="B28" s="44">
        <v>490</v>
      </c>
      <c r="C28" s="44">
        <v>177</v>
      </c>
      <c r="D28" s="44">
        <v>73</v>
      </c>
      <c r="E28" s="44">
        <v>35</v>
      </c>
      <c r="F28" s="50" t="s">
        <v>64</v>
      </c>
    </row>
    <row r="29" spans="1:6" s="710" customFormat="1" ht="17.100000000000001" customHeight="1">
      <c r="A29" s="41" t="s">
        <v>65</v>
      </c>
      <c r="B29" s="177">
        <f>SUM(B30:B38)</f>
        <v>9134</v>
      </c>
      <c r="C29" s="177">
        <f>SUM(C30:C38)</f>
        <v>3861</v>
      </c>
      <c r="D29" s="177">
        <f>SUM(D30:D38)</f>
        <v>2558</v>
      </c>
      <c r="E29" s="177">
        <f>SUM(E30:E38)</f>
        <v>1089</v>
      </c>
      <c r="F29" s="42" t="s">
        <v>66</v>
      </c>
    </row>
    <row r="30" spans="1:6" s="710" customFormat="1" ht="17.100000000000001" customHeight="1">
      <c r="A30" s="51" t="s">
        <v>67</v>
      </c>
      <c r="B30" s="44">
        <v>1696</v>
      </c>
      <c r="C30" s="44">
        <v>753</v>
      </c>
      <c r="D30" s="44">
        <v>161</v>
      </c>
      <c r="E30" s="44">
        <v>68</v>
      </c>
      <c r="F30" s="45" t="s">
        <v>68</v>
      </c>
    </row>
    <row r="31" spans="1:6" s="710" customFormat="1" ht="17.100000000000001" customHeight="1">
      <c r="A31" s="52" t="s">
        <v>69</v>
      </c>
      <c r="B31" s="44">
        <v>634</v>
      </c>
      <c r="C31" s="44">
        <v>222</v>
      </c>
      <c r="D31" s="44">
        <v>310</v>
      </c>
      <c r="E31" s="44">
        <v>104</v>
      </c>
      <c r="F31" s="45" t="s">
        <v>70</v>
      </c>
    </row>
    <row r="32" spans="1:6" s="710" customFormat="1" ht="17.100000000000001" customHeight="1">
      <c r="A32" s="51" t="s">
        <v>71</v>
      </c>
      <c r="B32" s="44">
        <v>488</v>
      </c>
      <c r="C32" s="44">
        <v>155</v>
      </c>
      <c r="D32" s="44">
        <v>132</v>
      </c>
      <c r="E32" s="44">
        <v>33</v>
      </c>
      <c r="F32" s="45" t="s">
        <v>72</v>
      </c>
    </row>
    <row r="33" spans="1:6" s="710" customFormat="1" ht="17.100000000000001" customHeight="1">
      <c r="A33" s="43" t="s">
        <v>73</v>
      </c>
      <c r="B33" s="44">
        <v>2458</v>
      </c>
      <c r="C33" s="44">
        <v>1177</v>
      </c>
      <c r="D33" s="44">
        <v>28</v>
      </c>
      <c r="E33" s="44">
        <v>13</v>
      </c>
      <c r="F33" s="45" t="s">
        <v>74</v>
      </c>
    </row>
    <row r="34" spans="1:6" s="710" customFormat="1" ht="17.100000000000001" customHeight="1">
      <c r="A34" s="52" t="s">
        <v>75</v>
      </c>
      <c r="B34" s="44">
        <v>425</v>
      </c>
      <c r="C34" s="44">
        <v>163</v>
      </c>
      <c r="D34" s="44">
        <v>134</v>
      </c>
      <c r="E34" s="44">
        <v>53</v>
      </c>
      <c r="F34" s="45" t="s">
        <v>1409</v>
      </c>
    </row>
    <row r="35" spans="1:6" s="710" customFormat="1" ht="17.100000000000001" customHeight="1">
      <c r="A35" s="43" t="s">
        <v>76</v>
      </c>
      <c r="B35" s="44">
        <v>687</v>
      </c>
      <c r="C35" s="44">
        <v>247</v>
      </c>
      <c r="D35" s="44">
        <v>119</v>
      </c>
      <c r="E35" s="44">
        <v>44</v>
      </c>
      <c r="F35" s="45" t="s">
        <v>77</v>
      </c>
    </row>
    <row r="36" spans="1:6" s="714" customFormat="1" ht="17.100000000000001" customHeight="1">
      <c r="A36" s="43" t="s">
        <v>78</v>
      </c>
      <c r="B36" s="44">
        <v>1388</v>
      </c>
      <c r="C36" s="44">
        <v>612</v>
      </c>
      <c r="D36" s="44">
        <v>917</v>
      </c>
      <c r="E36" s="44">
        <v>451</v>
      </c>
      <c r="F36" s="45" t="s">
        <v>79</v>
      </c>
    </row>
    <row r="37" spans="1:6" s="710" customFormat="1" ht="17.100000000000001" customHeight="1">
      <c r="A37" s="43" t="s">
        <v>80</v>
      </c>
      <c r="B37" s="44">
        <v>1011</v>
      </c>
      <c r="C37" s="44">
        <v>387</v>
      </c>
      <c r="D37" s="44">
        <v>429</v>
      </c>
      <c r="E37" s="44">
        <v>184</v>
      </c>
      <c r="F37" s="45" t="s">
        <v>81</v>
      </c>
    </row>
    <row r="38" spans="1:6" s="710" customFormat="1" ht="17.100000000000001" customHeight="1">
      <c r="A38" s="43" t="s">
        <v>82</v>
      </c>
      <c r="B38" s="44">
        <v>347</v>
      </c>
      <c r="C38" s="44">
        <v>145</v>
      </c>
      <c r="D38" s="44">
        <v>328</v>
      </c>
      <c r="E38" s="44">
        <v>139</v>
      </c>
      <c r="F38" s="45" t="s">
        <v>83</v>
      </c>
    </row>
    <row r="39" spans="1:6" s="710" customFormat="1" ht="17.100000000000001" customHeight="1">
      <c r="A39" s="53" t="s">
        <v>84</v>
      </c>
      <c r="B39" s="177">
        <f>SUM(B40:B46)</f>
        <v>9758</v>
      </c>
      <c r="C39" s="177">
        <f>SUM(C40:C46)</f>
        <v>4795</v>
      </c>
      <c r="D39" s="177">
        <f>SUM(D40:D46)</f>
        <v>2852</v>
      </c>
      <c r="E39" s="177">
        <f>SUM(E40:E46)</f>
        <v>1390</v>
      </c>
      <c r="F39" s="42" t="s">
        <v>85</v>
      </c>
    </row>
    <row r="40" spans="1:6" s="710" customFormat="1" ht="17.100000000000001" customHeight="1">
      <c r="A40" s="51" t="s">
        <v>86</v>
      </c>
      <c r="B40" s="44">
        <v>2265</v>
      </c>
      <c r="C40" s="44">
        <v>1177</v>
      </c>
      <c r="D40" s="44">
        <v>873</v>
      </c>
      <c r="E40" s="44">
        <v>496</v>
      </c>
      <c r="F40" s="50" t="s">
        <v>87</v>
      </c>
    </row>
    <row r="41" spans="1:6" s="710" customFormat="1" ht="17.100000000000001" customHeight="1">
      <c r="A41" s="51" t="s">
        <v>88</v>
      </c>
      <c r="B41" s="44">
        <v>1288</v>
      </c>
      <c r="C41" s="44">
        <v>515</v>
      </c>
      <c r="D41" s="44">
        <v>555</v>
      </c>
      <c r="E41" s="44">
        <v>243</v>
      </c>
      <c r="F41" s="45" t="s">
        <v>89</v>
      </c>
    </row>
    <row r="42" spans="1:6" s="710" customFormat="1" ht="17.100000000000001" customHeight="1">
      <c r="A42" s="51" t="s">
        <v>90</v>
      </c>
      <c r="B42" s="44">
        <v>873</v>
      </c>
      <c r="C42" s="44">
        <v>539</v>
      </c>
      <c r="D42" s="44">
        <v>0</v>
      </c>
      <c r="E42" s="44">
        <v>0</v>
      </c>
      <c r="F42" s="45" t="s">
        <v>91</v>
      </c>
    </row>
    <row r="43" spans="1:6" s="710" customFormat="1" ht="17.100000000000001" customHeight="1">
      <c r="A43" s="51" t="s">
        <v>92</v>
      </c>
      <c r="B43" s="44">
        <v>2024</v>
      </c>
      <c r="C43" s="44">
        <v>1091</v>
      </c>
      <c r="D43" s="44">
        <v>81</v>
      </c>
      <c r="E43" s="44">
        <v>44</v>
      </c>
      <c r="F43" s="45" t="s">
        <v>93</v>
      </c>
    </row>
    <row r="44" spans="1:6" s="710" customFormat="1" ht="17.100000000000001" customHeight="1">
      <c r="A44" s="51" t="s">
        <v>94</v>
      </c>
      <c r="B44" s="44">
        <v>1345</v>
      </c>
      <c r="C44" s="44">
        <v>444</v>
      </c>
      <c r="D44" s="44">
        <v>716</v>
      </c>
      <c r="E44" s="44">
        <v>256</v>
      </c>
      <c r="F44" s="50" t="s">
        <v>95</v>
      </c>
    </row>
    <row r="45" spans="1:6" s="710" customFormat="1" ht="17.100000000000001" customHeight="1">
      <c r="A45" s="51" t="s">
        <v>96</v>
      </c>
      <c r="B45" s="44">
        <v>635</v>
      </c>
      <c r="C45" s="44">
        <v>295</v>
      </c>
      <c r="D45" s="44">
        <v>291</v>
      </c>
      <c r="E45" s="44">
        <v>173</v>
      </c>
      <c r="F45" s="50" t="s">
        <v>97</v>
      </c>
    </row>
    <row r="46" spans="1:6" s="714" customFormat="1" ht="17.100000000000001" customHeight="1">
      <c r="A46" s="51" t="s">
        <v>98</v>
      </c>
      <c r="B46" s="44">
        <v>1328</v>
      </c>
      <c r="C46" s="44">
        <v>734</v>
      </c>
      <c r="D46" s="44">
        <v>336</v>
      </c>
      <c r="E46" s="44">
        <v>178</v>
      </c>
      <c r="F46" s="45" t="s">
        <v>99</v>
      </c>
    </row>
    <row r="47" spans="1:6" s="710" customFormat="1" ht="17.100000000000001" customHeight="1">
      <c r="A47" s="54" t="s">
        <v>100</v>
      </c>
      <c r="B47" s="177">
        <f>SUM(B48:B52)</f>
        <v>5533</v>
      </c>
      <c r="C47" s="177">
        <f>SUM(C48:C52)</f>
        <v>1977</v>
      </c>
      <c r="D47" s="177">
        <f>SUM(D48:D52)</f>
        <v>2488</v>
      </c>
      <c r="E47" s="177">
        <f>SUM(E48:E52)</f>
        <v>925</v>
      </c>
      <c r="F47" s="42" t="s">
        <v>101</v>
      </c>
    </row>
    <row r="48" spans="1:6" s="710" customFormat="1" ht="17.100000000000001" customHeight="1">
      <c r="A48" s="55" t="s">
        <v>102</v>
      </c>
      <c r="B48" s="44">
        <v>1281</v>
      </c>
      <c r="C48" s="44">
        <v>439</v>
      </c>
      <c r="D48" s="44">
        <v>957</v>
      </c>
      <c r="E48" s="44">
        <v>341</v>
      </c>
      <c r="F48" s="45" t="s">
        <v>103</v>
      </c>
    </row>
    <row r="49" spans="1:6" s="241" customFormat="1" ht="17.100000000000001" customHeight="1">
      <c r="A49" s="51" t="s">
        <v>104</v>
      </c>
      <c r="B49" s="44">
        <v>1294</v>
      </c>
      <c r="C49" s="44">
        <v>499</v>
      </c>
      <c r="D49" s="44">
        <v>571</v>
      </c>
      <c r="E49" s="44">
        <v>232</v>
      </c>
      <c r="F49" s="45" t="s">
        <v>105</v>
      </c>
    </row>
    <row r="50" spans="1:6" s="710" customFormat="1" ht="17.100000000000001" customHeight="1">
      <c r="A50" s="51" t="s">
        <v>106</v>
      </c>
      <c r="B50" s="44">
        <v>826</v>
      </c>
      <c r="C50" s="44">
        <v>249</v>
      </c>
      <c r="D50" s="44">
        <v>358</v>
      </c>
      <c r="E50" s="44">
        <v>117</v>
      </c>
      <c r="F50" s="45" t="s">
        <v>107</v>
      </c>
    </row>
    <row r="51" spans="1:6" s="710" customFormat="1" ht="17.100000000000001" customHeight="1">
      <c r="A51" s="51" t="s">
        <v>108</v>
      </c>
      <c r="B51" s="44">
        <v>840</v>
      </c>
      <c r="C51" s="44">
        <v>256</v>
      </c>
      <c r="D51" s="44">
        <v>347</v>
      </c>
      <c r="E51" s="44">
        <v>111</v>
      </c>
      <c r="F51" s="45" t="s">
        <v>109</v>
      </c>
    </row>
    <row r="52" spans="1:6" s="710" customFormat="1" ht="17.100000000000001" customHeight="1">
      <c r="A52" s="51" t="s">
        <v>110</v>
      </c>
      <c r="B52" s="44">
        <v>1292</v>
      </c>
      <c r="C52" s="44">
        <v>534</v>
      </c>
      <c r="D52" s="44">
        <v>255</v>
      </c>
      <c r="E52" s="44">
        <v>124</v>
      </c>
      <c r="F52" s="50" t="s">
        <v>111</v>
      </c>
    </row>
    <row r="53" spans="1:6" s="710" customFormat="1" ht="12.75" customHeight="1">
      <c r="B53" s="250"/>
      <c r="C53" s="232"/>
      <c r="D53" s="715"/>
      <c r="E53" s="715"/>
      <c r="F53" s="716"/>
    </row>
    <row r="54" spans="1:6" s="710" customFormat="1" ht="12.75" customHeight="1">
      <c r="A54" s="239"/>
      <c r="B54" s="250"/>
      <c r="C54" s="232"/>
      <c r="D54" s="715"/>
      <c r="E54" s="715"/>
      <c r="F54" s="716"/>
    </row>
    <row r="55" spans="1:6" s="710" customFormat="1" ht="17.25" customHeight="1">
      <c r="A55" s="656" t="s">
        <v>457</v>
      </c>
      <c r="B55" s="688"/>
      <c r="C55" s="688"/>
      <c r="D55" s="423"/>
      <c r="E55" s="2563" t="s">
        <v>458</v>
      </c>
      <c r="F55" s="2563"/>
    </row>
    <row r="56" spans="1:6" s="710" customFormat="1" ht="12.75" customHeight="1">
      <c r="A56" s="688"/>
      <c r="B56" s="688"/>
      <c r="C56" s="688"/>
      <c r="D56" s="423"/>
      <c r="E56" s="717"/>
      <c r="F56" s="718"/>
    </row>
    <row r="57" spans="1:6" s="710" customFormat="1" ht="19.5" customHeight="1">
      <c r="A57" s="2097" t="s">
        <v>2452</v>
      </c>
      <c r="B57" s="704"/>
      <c r="C57" s="704"/>
      <c r="D57" s="232"/>
      <c r="E57" s="2569" t="s">
        <v>2451</v>
      </c>
      <c r="F57" s="2569"/>
    </row>
    <row r="58" spans="1:6" s="710" customFormat="1" ht="18.75" customHeight="1">
      <c r="A58" s="2097" t="s">
        <v>2061</v>
      </c>
      <c r="B58" s="704"/>
      <c r="C58" s="704"/>
      <c r="D58" s="232"/>
      <c r="E58" s="705"/>
      <c r="F58" s="2099" t="s">
        <v>2062</v>
      </c>
    </row>
    <row r="59" spans="1:6" s="710" customFormat="1" ht="15" customHeight="1">
      <c r="A59" s="688"/>
      <c r="B59" s="688"/>
      <c r="C59" s="688"/>
      <c r="D59" s="423"/>
      <c r="E59" s="717"/>
      <c r="F59" s="121"/>
    </row>
    <row r="60" spans="1:6" s="710" customFormat="1" ht="15" customHeight="1">
      <c r="A60" s="2093" t="s">
        <v>2236</v>
      </c>
      <c r="B60" s="2545" t="s">
        <v>470</v>
      </c>
      <c r="C60" s="2545"/>
      <c r="D60" s="2566" t="s">
        <v>471</v>
      </c>
      <c r="E60" s="2566"/>
      <c r="F60" s="1592" t="s">
        <v>2235</v>
      </c>
    </row>
    <row r="61" spans="1:6" s="710" customFormat="1" ht="15" customHeight="1">
      <c r="A61" s="688"/>
      <c r="B61" s="2570" t="s">
        <v>419</v>
      </c>
      <c r="C61" s="2570"/>
      <c r="D61" s="2568" t="s">
        <v>315</v>
      </c>
      <c r="E61" s="2568"/>
      <c r="F61" s="121"/>
    </row>
    <row r="62" spans="1:6" s="710" customFormat="1" ht="15" customHeight="1">
      <c r="A62" s="589"/>
      <c r="B62" s="720" t="s">
        <v>11</v>
      </c>
      <c r="C62" s="720" t="s">
        <v>263</v>
      </c>
      <c r="D62" s="721" t="s">
        <v>11</v>
      </c>
      <c r="E62" s="721" t="s">
        <v>263</v>
      </c>
      <c r="F62" s="688"/>
    </row>
    <row r="63" spans="1:6" s="714" customFormat="1" ht="15" customHeight="1">
      <c r="A63" s="204"/>
      <c r="B63" s="722" t="s">
        <v>207</v>
      </c>
      <c r="C63" s="312" t="s">
        <v>6</v>
      </c>
      <c r="D63" s="723" t="s">
        <v>207</v>
      </c>
      <c r="E63" s="724" t="s">
        <v>6</v>
      </c>
      <c r="F63" s="205"/>
    </row>
    <row r="64" spans="1:6" s="710" customFormat="1" ht="15" customHeight="1">
      <c r="A64" s="655"/>
      <c r="B64" s="640"/>
      <c r="C64" s="640"/>
      <c r="D64" s="640"/>
      <c r="E64" s="640"/>
      <c r="F64" s="216"/>
    </row>
    <row r="65" spans="1:6" s="710" customFormat="1" ht="13.5" customHeight="1">
      <c r="A65" s="72" t="s">
        <v>114</v>
      </c>
      <c r="B65" s="209">
        <f>SUM(B66:B74)</f>
        <v>13038</v>
      </c>
      <c r="C65" s="209">
        <f>SUM(C66:C74)</f>
        <v>6082</v>
      </c>
      <c r="D65" s="209">
        <f>SUM(D66:D74)</f>
        <v>2597</v>
      </c>
      <c r="E65" s="209">
        <f>SUM(E66:E74)</f>
        <v>1219</v>
      </c>
      <c r="F65" s="78" t="s">
        <v>115</v>
      </c>
    </row>
    <row r="66" spans="1:6" s="710" customFormat="1" ht="13.5" customHeight="1">
      <c r="A66" s="210" t="s">
        <v>116</v>
      </c>
      <c r="B66" s="44">
        <v>531</v>
      </c>
      <c r="C66" s="44">
        <v>242</v>
      </c>
      <c r="D66" s="44">
        <v>202</v>
      </c>
      <c r="E66" s="44">
        <v>101</v>
      </c>
      <c r="F66" s="211" t="s">
        <v>117</v>
      </c>
    </row>
    <row r="67" spans="1:6" s="710" customFormat="1" ht="13.5" customHeight="1">
      <c r="A67" s="210" t="s">
        <v>118</v>
      </c>
      <c r="B67" s="44">
        <v>1002</v>
      </c>
      <c r="C67" s="44">
        <v>408</v>
      </c>
      <c r="D67" s="44">
        <v>170</v>
      </c>
      <c r="E67" s="44">
        <v>75</v>
      </c>
      <c r="F67" s="211" t="s">
        <v>119</v>
      </c>
    </row>
    <row r="68" spans="1:6" s="710" customFormat="1" ht="13.5" customHeight="1">
      <c r="A68" s="212" t="s">
        <v>211</v>
      </c>
      <c r="B68" s="213">
        <v>5527</v>
      </c>
      <c r="C68" s="213">
        <v>2739</v>
      </c>
      <c r="D68" s="213">
        <v>0</v>
      </c>
      <c r="E68" s="213">
        <v>0</v>
      </c>
      <c r="F68" s="211" t="s">
        <v>121</v>
      </c>
    </row>
    <row r="69" spans="1:6" s="714" customFormat="1" ht="13.5" customHeight="1">
      <c r="A69" s="210" t="s">
        <v>122</v>
      </c>
      <c r="B69" s="44">
        <v>1404</v>
      </c>
      <c r="C69" s="44">
        <v>684</v>
      </c>
      <c r="D69" s="44">
        <v>637</v>
      </c>
      <c r="E69" s="44">
        <v>321</v>
      </c>
      <c r="F69" s="211" t="s">
        <v>123</v>
      </c>
    </row>
    <row r="70" spans="1:6" s="710" customFormat="1" ht="13.5" customHeight="1">
      <c r="A70" s="210" t="s">
        <v>124</v>
      </c>
      <c r="B70" s="44">
        <v>730</v>
      </c>
      <c r="C70" s="44">
        <v>337</v>
      </c>
      <c r="D70" s="44">
        <v>308</v>
      </c>
      <c r="E70" s="44">
        <v>156</v>
      </c>
      <c r="F70" s="211" t="s">
        <v>125</v>
      </c>
    </row>
    <row r="71" spans="1:6" s="710" customFormat="1" ht="13.5" customHeight="1">
      <c r="A71" s="210" t="s">
        <v>126</v>
      </c>
      <c r="B71" s="44">
        <v>1011</v>
      </c>
      <c r="C71" s="44">
        <v>489</v>
      </c>
      <c r="D71" s="44">
        <v>425</v>
      </c>
      <c r="E71" s="44">
        <v>188</v>
      </c>
      <c r="F71" s="211" t="s">
        <v>127</v>
      </c>
    </row>
    <row r="72" spans="1:6" s="710" customFormat="1" ht="13.5" customHeight="1">
      <c r="A72" s="210" t="s">
        <v>128</v>
      </c>
      <c r="B72" s="44">
        <v>1075</v>
      </c>
      <c r="C72" s="44">
        <v>495</v>
      </c>
      <c r="D72" s="44">
        <v>166</v>
      </c>
      <c r="E72" s="44">
        <v>72</v>
      </c>
      <c r="F72" s="211" t="s">
        <v>129</v>
      </c>
    </row>
    <row r="73" spans="1:6" s="710" customFormat="1" ht="13.5" customHeight="1">
      <c r="A73" s="210" t="s">
        <v>130</v>
      </c>
      <c r="B73" s="44">
        <v>1027</v>
      </c>
      <c r="C73" s="44">
        <v>411</v>
      </c>
      <c r="D73" s="44">
        <v>318</v>
      </c>
      <c r="E73" s="44">
        <v>135</v>
      </c>
      <c r="F73" s="211" t="s">
        <v>131</v>
      </c>
    </row>
    <row r="74" spans="1:6" s="710" customFormat="1" ht="13.5" customHeight="1">
      <c r="A74" s="210" t="s">
        <v>132</v>
      </c>
      <c r="B74" s="44">
        <v>731</v>
      </c>
      <c r="C74" s="44">
        <v>277</v>
      </c>
      <c r="D74" s="44">
        <v>371</v>
      </c>
      <c r="E74" s="44">
        <v>171</v>
      </c>
      <c r="F74" s="211" t="s">
        <v>133</v>
      </c>
    </row>
    <row r="75" spans="1:6" s="710" customFormat="1" ht="13.5" customHeight="1">
      <c r="A75" s="75" t="s">
        <v>134</v>
      </c>
      <c r="B75" s="209">
        <f>SUM(B76:B83)</f>
        <v>8950</v>
      </c>
      <c r="C75" s="209">
        <f>SUM(C76:C83)</f>
        <v>3452</v>
      </c>
      <c r="D75" s="209">
        <f>SUM(D76:D83)</f>
        <v>3888</v>
      </c>
      <c r="E75" s="209">
        <f>SUM(E76:E83)</f>
        <v>1507</v>
      </c>
      <c r="F75" s="76" t="s">
        <v>135</v>
      </c>
    </row>
    <row r="76" spans="1:6" s="714" customFormat="1" ht="13.5" customHeight="1">
      <c r="A76" s="210" t="s">
        <v>136</v>
      </c>
      <c r="B76" s="44">
        <v>984</v>
      </c>
      <c r="C76" s="44">
        <v>272</v>
      </c>
      <c r="D76" s="44">
        <v>623</v>
      </c>
      <c r="E76" s="44">
        <v>184</v>
      </c>
      <c r="F76" s="211" t="s">
        <v>137</v>
      </c>
    </row>
    <row r="77" spans="1:6" ht="13.5" customHeight="1">
      <c r="A77" s="210" t="s">
        <v>138</v>
      </c>
      <c r="B77" s="44">
        <v>527</v>
      </c>
      <c r="C77" s="44">
        <v>179</v>
      </c>
      <c r="D77" s="44">
        <v>329</v>
      </c>
      <c r="E77" s="44">
        <v>123</v>
      </c>
      <c r="F77" s="211" t="s">
        <v>139</v>
      </c>
    </row>
    <row r="78" spans="1:6" ht="13.5" customHeight="1">
      <c r="A78" s="210" t="s">
        <v>140</v>
      </c>
      <c r="B78" s="44">
        <v>1454</v>
      </c>
      <c r="C78" s="44">
        <v>525</v>
      </c>
      <c r="D78" s="44">
        <v>872</v>
      </c>
      <c r="E78" s="44">
        <v>350</v>
      </c>
      <c r="F78" s="211" t="s">
        <v>141</v>
      </c>
    </row>
    <row r="79" spans="1:6" ht="13.5" customHeight="1">
      <c r="A79" s="210" t="s">
        <v>142</v>
      </c>
      <c r="B79" s="44">
        <v>820</v>
      </c>
      <c r="C79" s="44">
        <v>327</v>
      </c>
      <c r="D79" s="44">
        <v>382</v>
      </c>
      <c r="E79" s="44">
        <v>162</v>
      </c>
      <c r="F79" s="211" t="s">
        <v>143</v>
      </c>
    </row>
    <row r="80" spans="1:6" ht="13.5" customHeight="1">
      <c r="A80" s="210" t="s">
        <v>144</v>
      </c>
      <c r="B80" s="44">
        <v>2514</v>
      </c>
      <c r="C80" s="44">
        <v>1082</v>
      </c>
      <c r="D80" s="44">
        <v>631</v>
      </c>
      <c r="E80" s="44">
        <v>271</v>
      </c>
      <c r="F80" s="211" t="s">
        <v>145</v>
      </c>
    </row>
    <row r="81" spans="1:6" ht="13.5" customHeight="1">
      <c r="A81" s="210" t="s">
        <v>146</v>
      </c>
      <c r="B81" s="44">
        <v>737</v>
      </c>
      <c r="C81" s="44">
        <v>302</v>
      </c>
      <c r="D81" s="44">
        <v>440</v>
      </c>
      <c r="E81" s="44">
        <v>177</v>
      </c>
      <c r="F81" s="211" t="s">
        <v>147</v>
      </c>
    </row>
    <row r="82" spans="1:6" ht="13.5" customHeight="1">
      <c r="A82" s="210" t="s">
        <v>148</v>
      </c>
      <c r="B82" s="44">
        <v>1361</v>
      </c>
      <c r="C82" s="44">
        <v>555</v>
      </c>
      <c r="D82" s="44">
        <v>369</v>
      </c>
      <c r="E82" s="44">
        <v>157</v>
      </c>
      <c r="F82" s="211" t="s">
        <v>1574</v>
      </c>
    </row>
    <row r="83" spans="1:6" ht="13.5" customHeight="1">
      <c r="A83" s="210" t="s">
        <v>149</v>
      </c>
      <c r="B83" s="44">
        <v>553</v>
      </c>
      <c r="C83" s="44">
        <v>210</v>
      </c>
      <c r="D83" s="44">
        <v>242</v>
      </c>
      <c r="E83" s="44">
        <v>83</v>
      </c>
      <c r="F83" s="211" t="s">
        <v>150</v>
      </c>
    </row>
    <row r="84" spans="1:6" ht="13.5" customHeight="1">
      <c r="A84" s="77" t="s">
        <v>151</v>
      </c>
      <c r="B84" s="209">
        <f>SUM(B85:B89)</f>
        <v>4983</v>
      </c>
      <c r="C84" s="209">
        <f>SUM(C85:C89)</f>
        <v>1390</v>
      </c>
      <c r="D84" s="209">
        <f>SUM(D85:D89)</f>
        <v>2768</v>
      </c>
      <c r="E84" s="209">
        <f>SUM(E85:E89)</f>
        <v>787</v>
      </c>
      <c r="F84" s="78" t="s">
        <v>152</v>
      </c>
    </row>
    <row r="85" spans="1:6" ht="13.5" customHeight="1">
      <c r="A85" s="210" t="s">
        <v>153</v>
      </c>
      <c r="B85" s="44">
        <v>1112</v>
      </c>
      <c r="C85" s="44">
        <v>353</v>
      </c>
      <c r="D85" s="44">
        <v>294</v>
      </c>
      <c r="E85" s="44">
        <v>100</v>
      </c>
      <c r="F85" s="211" t="s">
        <v>154</v>
      </c>
    </row>
    <row r="86" spans="1:6" ht="13.5" customHeight="1">
      <c r="A86" s="210" t="s">
        <v>155</v>
      </c>
      <c r="B86" s="44">
        <v>923</v>
      </c>
      <c r="C86" s="44">
        <v>290</v>
      </c>
      <c r="D86" s="44">
        <v>526</v>
      </c>
      <c r="E86" s="44">
        <v>170</v>
      </c>
      <c r="F86" s="211" t="s">
        <v>156</v>
      </c>
    </row>
    <row r="87" spans="1:6" ht="13.5" customHeight="1">
      <c r="A87" s="210" t="s">
        <v>157</v>
      </c>
      <c r="B87" s="44">
        <v>915</v>
      </c>
      <c r="C87" s="44">
        <v>267</v>
      </c>
      <c r="D87" s="44">
        <v>526</v>
      </c>
      <c r="E87" s="44">
        <v>165</v>
      </c>
      <c r="F87" s="211" t="s">
        <v>158</v>
      </c>
    </row>
    <row r="88" spans="1:6" ht="13.5" customHeight="1">
      <c r="A88" s="210" t="s">
        <v>159</v>
      </c>
      <c r="B88" s="44">
        <v>1023</v>
      </c>
      <c r="C88" s="44">
        <v>276</v>
      </c>
      <c r="D88" s="44">
        <v>658</v>
      </c>
      <c r="E88" s="44">
        <v>199</v>
      </c>
      <c r="F88" s="211" t="s">
        <v>160</v>
      </c>
    </row>
    <row r="89" spans="1:6" ht="13.5" customHeight="1">
      <c r="A89" s="210" t="s">
        <v>161</v>
      </c>
      <c r="B89" s="44">
        <v>1010</v>
      </c>
      <c r="C89" s="44">
        <v>204</v>
      </c>
      <c r="D89" s="44">
        <v>764</v>
      </c>
      <c r="E89" s="44">
        <v>153</v>
      </c>
      <c r="F89" s="211" t="s">
        <v>162</v>
      </c>
    </row>
    <row r="90" spans="1:6" ht="13.5" customHeight="1">
      <c r="A90" s="75" t="s">
        <v>163</v>
      </c>
      <c r="B90" s="209">
        <f>SUM(B91:B96)</f>
        <v>6318</v>
      </c>
      <c r="C90" s="209">
        <f>SUM(C91:C96)</f>
        <v>2286</v>
      </c>
      <c r="D90" s="209">
        <f>SUM(D91:D96)</f>
        <v>2382</v>
      </c>
      <c r="E90" s="209">
        <f>SUM(E91:E96)</f>
        <v>873</v>
      </c>
      <c r="F90" s="76" t="s">
        <v>164</v>
      </c>
    </row>
    <row r="91" spans="1:6" s="275" customFormat="1" ht="13.5" customHeight="1">
      <c r="A91" s="210" t="s">
        <v>165</v>
      </c>
      <c r="B91" s="44">
        <v>1379</v>
      </c>
      <c r="C91" s="44">
        <v>546</v>
      </c>
      <c r="D91" s="44">
        <v>394</v>
      </c>
      <c r="E91" s="44">
        <v>143</v>
      </c>
      <c r="F91" s="211" t="s">
        <v>166</v>
      </c>
    </row>
    <row r="92" spans="1:6" s="275" customFormat="1" ht="13.5" customHeight="1">
      <c r="A92" s="210" t="s">
        <v>167</v>
      </c>
      <c r="B92" s="44">
        <v>947</v>
      </c>
      <c r="C92" s="44">
        <v>299</v>
      </c>
      <c r="D92" s="44">
        <v>680</v>
      </c>
      <c r="E92" s="44">
        <v>224</v>
      </c>
      <c r="F92" s="211" t="s">
        <v>1576</v>
      </c>
    </row>
    <row r="93" spans="1:6" s="275" customFormat="1" ht="13.5" customHeight="1">
      <c r="A93" s="210" t="s">
        <v>169</v>
      </c>
      <c r="B93" s="44">
        <v>1356</v>
      </c>
      <c r="C93" s="44">
        <v>552</v>
      </c>
      <c r="D93" s="44">
        <v>150</v>
      </c>
      <c r="E93" s="44">
        <v>56</v>
      </c>
      <c r="F93" s="211" t="s">
        <v>1580</v>
      </c>
    </row>
    <row r="94" spans="1:6" s="275" customFormat="1" ht="13.5" customHeight="1">
      <c r="A94" s="210" t="s">
        <v>171</v>
      </c>
      <c r="B94" s="44">
        <v>1684</v>
      </c>
      <c r="C94" s="44">
        <v>606</v>
      </c>
      <c r="D94" s="44">
        <v>717</v>
      </c>
      <c r="E94" s="44">
        <v>307</v>
      </c>
      <c r="F94" s="211" t="s">
        <v>172</v>
      </c>
    </row>
    <row r="95" spans="1:6" s="275" customFormat="1" ht="13.5" customHeight="1">
      <c r="A95" s="210" t="s">
        <v>173</v>
      </c>
      <c r="B95" s="44">
        <v>385</v>
      </c>
      <c r="C95" s="44">
        <v>117</v>
      </c>
      <c r="D95" s="44">
        <v>196</v>
      </c>
      <c r="E95" s="44">
        <v>50</v>
      </c>
      <c r="F95" s="211" t="s">
        <v>174</v>
      </c>
    </row>
    <row r="96" spans="1:6" s="275" customFormat="1" ht="13.5" customHeight="1">
      <c r="A96" s="210" t="s">
        <v>175</v>
      </c>
      <c r="B96" s="44">
        <v>567</v>
      </c>
      <c r="C96" s="44">
        <v>166</v>
      </c>
      <c r="D96" s="44">
        <v>245</v>
      </c>
      <c r="E96" s="44">
        <v>93</v>
      </c>
      <c r="F96" s="211" t="s">
        <v>176</v>
      </c>
    </row>
    <row r="97" spans="1:6" s="275" customFormat="1" ht="13.5" customHeight="1">
      <c r="A97" s="80" t="s">
        <v>177</v>
      </c>
      <c r="B97" s="209">
        <f>SUM(B98:B101)</f>
        <v>1525</v>
      </c>
      <c r="C97" s="209">
        <f>SUM(C98:C101)</f>
        <v>519</v>
      </c>
      <c r="D97" s="209">
        <f>SUM(D98:D101)</f>
        <v>526</v>
      </c>
      <c r="E97" s="209">
        <f>SUM(E98:E101)</f>
        <v>162</v>
      </c>
      <c r="F97" s="76" t="s">
        <v>178</v>
      </c>
    </row>
    <row r="98" spans="1:6" s="275" customFormat="1" ht="13.5" customHeight="1">
      <c r="A98" s="210" t="s">
        <v>179</v>
      </c>
      <c r="B98" s="44">
        <v>177</v>
      </c>
      <c r="C98" s="44">
        <v>51</v>
      </c>
      <c r="D98" s="44">
        <v>54</v>
      </c>
      <c r="E98" s="44">
        <v>8</v>
      </c>
      <c r="F98" s="211" t="s">
        <v>180</v>
      </c>
    </row>
    <row r="99" spans="1:6" s="275" customFormat="1" ht="13.5" customHeight="1">
      <c r="A99" s="210" t="s">
        <v>181</v>
      </c>
      <c r="B99" s="44">
        <v>660</v>
      </c>
      <c r="C99" s="44">
        <v>225</v>
      </c>
      <c r="D99" s="44">
        <v>223</v>
      </c>
      <c r="E99" s="44">
        <v>72</v>
      </c>
      <c r="F99" s="211" t="s">
        <v>182</v>
      </c>
    </row>
    <row r="100" spans="1:6" s="275" customFormat="1" ht="13.5" customHeight="1">
      <c r="A100" s="210" t="s">
        <v>183</v>
      </c>
      <c r="B100" s="44">
        <v>388</v>
      </c>
      <c r="C100" s="44">
        <v>137</v>
      </c>
      <c r="D100" s="44">
        <v>247</v>
      </c>
      <c r="E100" s="44">
        <v>82</v>
      </c>
      <c r="F100" s="211" t="s">
        <v>184</v>
      </c>
    </row>
    <row r="101" spans="1:6" s="275" customFormat="1" ht="13.5" customHeight="1">
      <c r="A101" s="210" t="s">
        <v>185</v>
      </c>
      <c r="B101" s="44">
        <v>300</v>
      </c>
      <c r="C101" s="44">
        <v>106</v>
      </c>
      <c r="D101" s="44">
        <v>2</v>
      </c>
      <c r="E101" s="44">
        <v>0</v>
      </c>
      <c r="F101" s="211" t="s">
        <v>186</v>
      </c>
    </row>
    <row r="102" spans="1:6" s="275" customFormat="1" ht="13.5" customHeight="1">
      <c r="A102" s="72" t="s">
        <v>187</v>
      </c>
      <c r="B102" s="209">
        <f>SUM(B103:B106)</f>
        <v>1089</v>
      </c>
      <c r="C102" s="209">
        <f>SUM(C103:C106)</f>
        <v>372</v>
      </c>
      <c r="D102" s="209">
        <f>SUM(D103:D106)</f>
        <v>34</v>
      </c>
      <c r="E102" s="209">
        <f>SUM(E103:E106)</f>
        <v>11</v>
      </c>
      <c r="F102" s="76" t="s">
        <v>188</v>
      </c>
    </row>
    <row r="103" spans="1:6" s="275" customFormat="1" ht="13.5" customHeight="1">
      <c r="A103" s="210" t="s">
        <v>189</v>
      </c>
      <c r="B103" s="44">
        <v>196</v>
      </c>
      <c r="C103" s="44">
        <v>62</v>
      </c>
      <c r="D103" s="44">
        <v>0</v>
      </c>
      <c r="E103" s="44">
        <v>0</v>
      </c>
      <c r="F103" s="211" t="s">
        <v>190</v>
      </c>
    </row>
    <row r="104" spans="1:6" s="275" customFormat="1" ht="13.5" customHeight="1">
      <c r="A104" s="210" t="s">
        <v>191</v>
      </c>
      <c r="B104" s="44">
        <v>190</v>
      </c>
      <c r="C104" s="44">
        <v>58</v>
      </c>
      <c r="D104" s="44">
        <v>0</v>
      </c>
      <c r="E104" s="44">
        <v>0</v>
      </c>
      <c r="F104" s="211" t="s">
        <v>192</v>
      </c>
    </row>
    <row r="105" spans="1:6" s="275" customFormat="1" ht="13.5" customHeight="1">
      <c r="A105" s="210" t="s">
        <v>2053</v>
      </c>
      <c r="B105" s="44">
        <v>626</v>
      </c>
      <c r="C105" s="44">
        <v>226</v>
      </c>
      <c r="D105" s="44">
        <v>0</v>
      </c>
      <c r="E105" s="44">
        <v>0</v>
      </c>
      <c r="F105" s="211" t="s">
        <v>193</v>
      </c>
    </row>
    <row r="106" spans="1:6" s="275" customFormat="1" ht="13.5" customHeight="1">
      <c r="A106" s="210" t="s">
        <v>194</v>
      </c>
      <c r="B106" s="44">
        <v>77</v>
      </c>
      <c r="C106" s="44">
        <v>26</v>
      </c>
      <c r="D106" s="44">
        <v>34</v>
      </c>
      <c r="E106" s="44">
        <v>11</v>
      </c>
      <c r="F106" s="211" t="s">
        <v>195</v>
      </c>
    </row>
    <row r="107" spans="1:6" s="275" customFormat="1" ht="13.5" customHeight="1">
      <c r="A107" s="80" t="s">
        <v>196</v>
      </c>
      <c r="B107" s="209">
        <f>SUM(B108:B109)</f>
        <v>374</v>
      </c>
      <c r="C107" s="209">
        <f>SUM(C108:C109)</f>
        <v>132</v>
      </c>
      <c r="D107" s="209">
        <f>SUM(D108:D109)</f>
        <v>29</v>
      </c>
      <c r="E107" s="209">
        <f>SUM(E108:E109)</f>
        <v>7</v>
      </c>
      <c r="F107" s="76" t="s">
        <v>197</v>
      </c>
    </row>
    <row r="108" spans="1:6" s="275" customFormat="1" ht="13.5" customHeight="1">
      <c r="A108" s="81" t="s">
        <v>198</v>
      </c>
      <c r="B108" s="44">
        <v>29</v>
      </c>
      <c r="C108" s="44">
        <v>7</v>
      </c>
      <c r="D108" s="44">
        <v>29</v>
      </c>
      <c r="E108" s="44">
        <v>7</v>
      </c>
      <c r="F108" s="82" t="s">
        <v>2052</v>
      </c>
    </row>
    <row r="109" spans="1:6" s="275" customFormat="1" ht="13.5" customHeight="1">
      <c r="A109" s="83" t="s">
        <v>200</v>
      </c>
      <c r="B109" s="44">
        <v>345</v>
      </c>
      <c r="C109" s="44">
        <v>125</v>
      </c>
      <c r="D109" s="44">
        <v>0</v>
      </c>
      <c r="E109" s="44">
        <v>0</v>
      </c>
      <c r="F109" s="82" t="s">
        <v>2055</v>
      </c>
    </row>
    <row r="110" spans="1:6" s="275" customFormat="1" ht="33.950000000000003" customHeight="1">
      <c r="A110" s="2100" t="s">
        <v>10</v>
      </c>
      <c r="B110" s="1489">
        <f>'qualif 31'!B47+'qualif 31'!B39+'qualif 31'!B29+'qualif 31'!B20+'qualif 31'!B11+'qualif 31'!B107+'qualif 31'!B102+'qualif 31'!B97+'qualif 31'!B90+'qualif 31'!B84+'qualif 31'!B75+'qualif 31'!B65</f>
        <v>74358</v>
      </c>
      <c r="C110" s="1489">
        <f>'qualif 31'!C47+'qualif 31'!C39+'qualif 31'!C29+'qualif 31'!C20+'qualif 31'!C11+'qualif 31'!C107+'qualif 31'!C102+'qualif 31'!C97+'qualif 31'!C90+'qualif 31'!C84+'qualif 31'!C75+'qualif 31'!C65</f>
        <v>30581</v>
      </c>
      <c r="D110" s="1489">
        <f>'qualif 31'!D47+'qualif 31'!D39+'qualif 31'!D29+'qualif 31'!D20+'qualif 31'!D11+'qualif 31'!D107+'qualif 31'!D102+'qualif 31'!D97+'qualif 31'!D90+'qualif 31'!D84+'qualif 31'!D75+'qualif 31'!D65</f>
        <v>24661</v>
      </c>
      <c r="E110" s="1489">
        <f>'qualif 31'!E47+'qualif 31'!E39+'qualif 31'!E29+'qualif 31'!E20+'qualif 31'!E11+'qualif 31'!E107+'qualif 31'!E102+'qualif 31'!E97+'qualif 31'!E90+'qualif 31'!E84+'qualif 31'!E75+'qualif 31'!E65</f>
        <v>9885</v>
      </c>
      <c r="F110" s="217" t="s">
        <v>11</v>
      </c>
    </row>
    <row r="111" spans="1:6" s="275" customFormat="1" ht="15" customHeight="1">
      <c r="A111" s="214"/>
      <c r="B111" s="640"/>
      <c r="C111" s="640"/>
      <c r="D111" s="640"/>
      <c r="E111" s="640"/>
      <c r="F111" s="217"/>
    </row>
    <row r="112" spans="1:6" s="275" customFormat="1" ht="15" customHeight="1">
      <c r="A112" s="214"/>
      <c r="B112" s="640"/>
      <c r="C112" s="640"/>
      <c r="D112" s="640"/>
      <c r="E112" s="640"/>
      <c r="F112" s="217"/>
    </row>
    <row r="113" spans="1:6" s="275" customFormat="1" ht="15" customHeight="1">
      <c r="A113" s="214"/>
      <c r="B113" s="640"/>
      <c r="C113" s="640"/>
      <c r="D113" s="640"/>
      <c r="E113" s="640"/>
      <c r="F113" s="217"/>
    </row>
    <row r="114" spans="1:6" s="275" customFormat="1" ht="15" customHeight="1">
      <c r="A114" s="514"/>
      <c r="B114" s="725"/>
      <c r="C114" s="726"/>
      <c r="D114" s="671"/>
      <c r="E114" s="726"/>
      <c r="F114" s="561"/>
    </row>
    <row r="115" spans="1:6" s="275" customFormat="1" ht="15" customHeight="1">
      <c r="B115" s="22"/>
      <c r="C115" s="22"/>
      <c r="D115" s="509"/>
      <c r="E115" s="671"/>
    </row>
    <row r="116" spans="1:6" s="275" customFormat="1" ht="15" customHeight="1">
      <c r="A116" s="362"/>
      <c r="B116" s="362"/>
      <c r="C116" s="362"/>
      <c r="D116" s="362"/>
      <c r="E116" s="362"/>
      <c r="F116" s="362"/>
    </row>
    <row r="117" spans="1:6" s="275" customFormat="1" ht="15" customHeight="1">
      <c r="A117" s="1652" t="s">
        <v>1578</v>
      </c>
      <c r="B117" s="232"/>
      <c r="C117" s="232"/>
      <c r="D117" s="232"/>
      <c r="E117" s="232"/>
      <c r="F117" s="490" t="s">
        <v>1577</v>
      </c>
    </row>
    <row r="118" spans="1:6" s="275" customFormat="1" ht="15" customHeight="1">
      <c r="A118" s="1653"/>
      <c r="B118" s="232"/>
      <c r="C118" s="232"/>
      <c r="D118" s="232"/>
      <c r="E118" s="232"/>
    </row>
    <row r="119" spans="1:6" s="275" customFormat="1" ht="15" customHeight="1">
      <c r="B119" s="232"/>
      <c r="C119" s="232"/>
      <c r="D119" s="232"/>
      <c r="E119" s="232"/>
    </row>
    <row r="120" spans="1:6" s="275" customFormat="1" ht="15" customHeight="1">
      <c r="B120" s="232"/>
      <c r="C120" s="232"/>
      <c r="D120" s="232"/>
      <c r="E120" s="232"/>
    </row>
    <row r="121" spans="1:6" s="275" customFormat="1" ht="15" customHeight="1">
      <c r="B121" s="232"/>
      <c r="C121" s="232"/>
      <c r="D121" s="232"/>
      <c r="E121" s="232"/>
    </row>
    <row r="122" spans="1:6" s="275" customFormat="1" ht="15" customHeight="1">
      <c r="B122" s="232"/>
      <c r="C122" s="232"/>
      <c r="D122" s="232"/>
      <c r="E122" s="232"/>
    </row>
    <row r="123" spans="1:6" s="275" customFormat="1" ht="15" customHeight="1">
      <c r="B123" s="232"/>
      <c r="C123" s="232"/>
      <c r="D123" s="232"/>
      <c r="E123" s="232"/>
    </row>
    <row r="124" spans="1:6" s="275" customFormat="1" ht="15" customHeight="1">
      <c r="B124" s="232"/>
      <c r="C124" s="232"/>
      <c r="D124" s="232"/>
      <c r="E124" s="232"/>
    </row>
    <row r="125" spans="1:6" s="275" customFormat="1" ht="15" customHeight="1">
      <c r="B125" s="232"/>
      <c r="C125" s="232"/>
      <c r="D125" s="232"/>
      <c r="E125" s="232"/>
    </row>
    <row r="126" spans="1:6" s="275" customFormat="1" ht="15" customHeight="1">
      <c r="B126" s="232"/>
      <c r="C126" s="232"/>
      <c r="D126" s="232"/>
      <c r="E126" s="232"/>
    </row>
    <row r="127" spans="1:6" s="275" customFormat="1" ht="15" customHeight="1">
      <c r="B127" s="232"/>
      <c r="C127" s="232"/>
      <c r="D127" s="232"/>
      <c r="E127" s="232"/>
    </row>
    <row r="128" spans="1:6" s="275" customFormat="1" ht="15" customHeight="1">
      <c r="B128" s="232"/>
      <c r="C128" s="232"/>
      <c r="D128" s="232"/>
      <c r="E128" s="232"/>
    </row>
    <row r="129" spans="2:5" s="275" customFormat="1" ht="15" customHeight="1">
      <c r="B129" s="232"/>
      <c r="C129" s="232"/>
      <c r="D129" s="232"/>
      <c r="E129" s="232"/>
    </row>
    <row r="130" spans="2:5" s="275" customFormat="1" ht="15" customHeight="1">
      <c r="B130" s="232"/>
      <c r="C130" s="232"/>
      <c r="D130" s="232"/>
      <c r="E130" s="232"/>
    </row>
    <row r="131" spans="2:5" s="275" customFormat="1" ht="15" customHeight="1">
      <c r="B131" s="232"/>
      <c r="C131" s="232"/>
      <c r="D131" s="232"/>
      <c r="E131" s="232"/>
    </row>
    <row r="132" spans="2:5" s="275" customFormat="1" ht="15" customHeight="1">
      <c r="B132" s="232"/>
      <c r="C132" s="232"/>
      <c r="D132" s="232"/>
      <c r="E132" s="232"/>
    </row>
    <row r="133" spans="2:5" s="275" customFormat="1" ht="15" customHeight="1">
      <c r="B133" s="232"/>
      <c r="C133" s="232"/>
      <c r="D133" s="232"/>
      <c r="E133" s="232"/>
    </row>
    <row r="134" spans="2:5" s="275" customFormat="1" ht="15" customHeight="1">
      <c r="B134" s="232"/>
      <c r="C134" s="232"/>
      <c r="D134" s="232"/>
      <c r="E134" s="232"/>
    </row>
    <row r="135" spans="2:5" s="275" customFormat="1" ht="15" customHeight="1">
      <c r="B135" s="232"/>
      <c r="C135" s="232"/>
      <c r="D135" s="232"/>
      <c r="E135" s="232"/>
    </row>
    <row r="136" spans="2:5" s="275" customFormat="1" ht="15" customHeight="1">
      <c r="B136" s="232"/>
      <c r="C136" s="232"/>
      <c r="D136" s="232"/>
      <c r="E136" s="232"/>
    </row>
    <row r="137" spans="2:5" s="275" customFormat="1" ht="15" customHeight="1">
      <c r="B137" s="232"/>
      <c r="C137" s="232"/>
      <c r="D137" s="232"/>
      <c r="E137" s="232"/>
    </row>
    <row r="138" spans="2:5" s="275" customFormat="1" ht="15" customHeight="1">
      <c r="B138" s="232"/>
      <c r="C138" s="232"/>
      <c r="D138" s="232"/>
      <c r="E138" s="232"/>
    </row>
    <row r="139" spans="2:5" s="275" customFormat="1" ht="15" customHeight="1">
      <c r="B139" s="232"/>
      <c r="C139" s="232"/>
      <c r="D139" s="232"/>
      <c r="E139" s="232"/>
    </row>
    <row r="140" spans="2:5" s="275" customFormat="1" ht="15" customHeight="1">
      <c r="B140" s="232"/>
      <c r="C140" s="232"/>
      <c r="D140" s="232"/>
      <c r="E140" s="232"/>
    </row>
    <row r="141" spans="2:5" s="275" customFormat="1" ht="15" customHeight="1">
      <c r="B141" s="232"/>
      <c r="C141" s="232"/>
      <c r="D141" s="232"/>
      <c r="E141" s="232"/>
    </row>
    <row r="142" spans="2:5" s="275" customFormat="1" ht="15" customHeight="1">
      <c r="B142" s="232"/>
      <c r="C142" s="232"/>
      <c r="D142" s="232"/>
      <c r="E142" s="232"/>
    </row>
    <row r="143" spans="2:5" s="275" customFormat="1" ht="15" customHeight="1">
      <c r="B143" s="232"/>
      <c r="C143" s="232"/>
      <c r="D143" s="232"/>
      <c r="E143" s="232"/>
    </row>
    <row r="144" spans="2:5" s="275" customFormat="1" ht="15" customHeight="1">
      <c r="B144" s="232"/>
      <c r="C144" s="232"/>
      <c r="D144" s="232"/>
      <c r="E144" s="232"/>
    </row>
    <row r="145" spans="2:5" s="275" customFormat="1" ht="15" customHeight="1">
      <c r="B145" s="232"/>
      <c r="C145" s="232"/>
      <c r="D145" s="232"/>
      <c r="E145" s="232"/>
    </row>
    <row r="146" spans="2:5" s="275" customFormat="1" ht="15" customHeight="1">
      <c r="B146" s="232"/>
      <c r="C146" s="232"/>
      <c r="D146" s="232"/>
      <c r="E146" s="232"/>
    </row>
    <row r="147" spans="2:5" s="275" customFormat="1" ht="15" customHeight="1">
      <c r="B147" s="232"/>
      <c r="C147" s="232"/>
      <c r="D147" s="232"/>
      <c r="E147" s="232"/>
    </row>
    <row r="148" spans="2:5" s="275" customFormat="1" ht="15" customHeight="1">
      <c r="B148" s="232"/>
      <c r="C148" s="232"/>
      <c r="D148" s="232"/>
      <c r="E148" s="232"/>
    </row>
    <row r="149" spans="2:5" s="275" customFormat="1" ht="15" customHeight="1">
      <c r="B149" s="232"/>
      <c r="C149" s="232"/>
      <c r="D149" s="232"/>
      <c r="E149" s="232"/>
    </row>
    <row r="150" spans="2:5" s="275" customFormat="1" ht="15" customHeight="1">
      <c r="B150" s="232"/>
      <c r="C150" s="232"/>
      <c r="D150" s="232"/>
      <c r="E150" s="232"/>
    </row>
    <row r="151" spans="2:5" s="275" customFormat="1" ht="15" customHeight="1">
      <c r="B151" s="232"/>
      <c r="C151" s="232"/>
      <c r="D151" s="232"/>
      <c r="E151" s="232"/>
    </row>
    <row r="152" spans="2:5" s="275" customFormat="1" ht="15" customHeight="1">
      <c r="B152" s="232"/>
      <c r="C152" s="232"/>
      <c r="D152" s="232"/>
      <c r="E152" s="232"/>
    </row>
    <row r="153" spans="2:5" s="275" customFormat="1" ht="15" customHeight="1">
      <c r="B153" s="232"/>
      <c r="C153" s="232"/>
      <c r="D153" s="232"/>
      <c r="E153" s="232"/>
    </row>
    <row r="154" spans="2:5" s="275" customFormat="1" ht="15" customHeight="1">
      <c r="B154" s="232"/>
      <c r="C154" s="232"/>
      <c r="D154" s="232"/>
      <c r="E154" s="232"/>
    </row>
    <row r="155" spans="2:5" s="275" customFormat="1" ht="15" customHeight="1">
      <c r="B155" s="232"/>
      <c r="C155" s="232"/>
      <c r="D155" s="232"/>
      <c r="E155" s="232"/>
    </row>
    <row r="156" spans="2:5" s="275" customFormat="1" ht="15" customHeight="1">
      <c r="B156" s="232"/>
      <c r="C156" s="232"/>
      <c r="D156" s="232"/>
      <c r="E156" s="232"/>
    </row>
    <row r="157" spans="2:5" s="275" customFormat="1" ht="15" customHeight="1">
      <c r="B157" s="232"/>
      <c r="C157" s="232"/>
      <c r="D157" s="232"/>
      <c r="E157" s="232"/>
    </row>
    <row r="158" spans="2:5" s="275" customFormat="1" ht="15" customHeight="1">
      <c r="B158" s="232"/>
      <c r="C158" s="232"/>
      <c r="D158" s="232"/>
      <c r="E158" s="232"/>
    </row>
    <row r="159" spans="2:5" s="275" customFormat="1" ht="15" customHeight="1">
      <c r="B159" s="232"/>
      <c r="C159" s="232"/>
      <c r="D159" s="232"/>
      <c r="E159" s="232"/>
    </row>
    <row r="160" spans="2:5" s="275" customFormat="1" ht="15" customHeight="1">
      <c r="B160" s="232"/>
      <c r="C160" s="232"/>
      <c r="D160" s="232"/>
      <c r="E160" s="232"/>
    </row>
    <row r="161" spans="2:6" s="275" customFormat="1" ht="15" customHeight="1">
      <c r="B161" s="232"/>
      <c r="C161" s="232"/>
      <c r="D161" s="232"/>
      <c r="E161" s="232"/>
    </row>
    <row r="162" spans="2:6" s="275" customFormat="1" ht="15" customHeight="1">
      <c r="B162" s="232"/>
      <c r="C162" s="232"/>
      <c r="D162" s="232"/>
      <c r="E162" s="232"/>
    </row>
    <row r="163" spans="2:6" s="275" customFormat="1" ht="15" customHeight="1">
      <c r="B163" s="232"/>
      <c r="C163" s="232"/>
      <c r="D163" s="232"/>
      <c r="E163" s="232"/>
    </row>
    <row r="164" spans="2:6" s="275" customFormat="1" ht="15" customHeight="1">
      <c r="B164" s="232"/>
      <c r="C164" s="232"/>
      <c r="D164" s="232"/>
      <c r="E164" s="232"/>
    </row>
    <row r="165" spans="2:6" s="275" customFormat="1" ht="15" customHeight="1">
      <c r="B165" s="232"/>
      <c r="C165" s="232"/>
      <c r="D165" s="232"/>
      <c r="E165" s="232"/>
      <c r="F165" s="701"/>
    </row>
    <row r="166" spans="2:6" s="275" customFormat="1" ht="15" customHeight="1">
      <c r="B166" s="232"/>
      <c r="C166" s="232"/>
      <c r="D166" s="232"/>
      <c r="E166" s="232"/>
      <c r="F166" s="701"/>
    </row>
    <row r="167" spans="2:6" ht="15" customHeight="1">
      <c r="B167" s="232"/>
      <c r="D167" s="232"/>
      <c r="E167" s="232"/>
    </row>
    <row r="168" spans="2:6">
      <c r="B168" s="232"/>
      <c r="D168" s="232"/>
      <c r="E168" s="232"/>
    </row>
    <row r="169" spans="2:6">
      <c r="B169" s="232"/>
      <c r="D169" s="232"/>
      <c r="E169" s="232"/>
    </row>
    <row r="170" spans="2:6">
      <c r="B170" s="232"/>
      <c r="D170" s="232"/>
    </row>
    <row r="171" spans="2:6">
      <c r="B171" s="232"/>
      <c r="D171" s="232"/>
    </row>
    <row r="172" spans="2:6">
      <c r="B172" s="232"/>
    </row>
    <row r="173" spans="2:6">
      <c r="B173" s="232"/>
    </row>
    <row r="174" spans="2:6">
      <c r="B174" s="232"/>
    </row>
    <row r="175" spans="2:6">
      <c r="B175" s="232"/>
    </row>
    <row r="176" spans="2:6">
      <c r="B176" s="232"/>
    </row>
    <row r="177" spans="2:2">
      <c r="B177" s="232"/>
    </row>
    <row r="178" spans="2:2">
      <c r="B178" s="232"/>
    </row>
    <row r="179" spans="2:2">
      <c r="B179" s="232"/>
    </row>
    <row r="180" spans="2:2">
      <c r="B180" s="232"/>
    </row>
    <row r="181" spans="2:2">
      <c r="B181" s="232"/>
    </row>
    <row r="182" spans="2:2">
      <c r="B182" s="232"/>
    </row>
    <row r="183" spans="2:2">
      <c r="B183" s="232"/>
    </row>
    <row r="184" spans="2:2">
      <c r="B184" s="232"/>
    </row>
    <row r="185" spans="2:2">
      <c r="B185" s="232"/>
    </row>
    <row r="186" spans="2:2">
      <c r="B186" s="232"/>
    </row>
    <row r="187" spans="2:2">
      <c r="B187" s="232"/>
    </row>
    <row r="188" spans="2:2">
      <c r="B188" s="232"/>
    </row>
    <row r="189" spans="2:2">
      <c r="B189" s="232"/>
    </row>
    <row r="190" spans="2:2">
      <c r="B190" s="232"/>
    </row>
    <row r="191" spans="2:2">
      <c r="B191" s="232"/>
    </row>
  </sheetData>
  <mergeCells count="12">
    <mergeCell ref="E1:F1"/>
    <mergeCell ref="E3:F3"/>
    <mergeCell ref="B6:C6"/>
    <mergeCell ref="D6:E6"/>
    <mergeCell ref="B7:C7"/>
    <mergeCell ref="D7:E7"/>
    <mergeCell ref="E55:F55"/>
    <mergeCell ref="E57:F57"/>
    <mergeCell ref="B60:C60"/>
    <mergeCell ref="D60:E60"/>
    <mergeCell ref="B61:C61"/>
    <mergeCell ref="D61:E61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  <rowBreaks count="1" manualBreakCount="1">
    <brk id="54" max="16383" man="1"/>
  </rowBreaks>
</worksheet>
</file>

<file path=xl/worksheets/sheet32.xml><?xml version="1.0" encoding="utf-8"?>
<worksheet xmlns="http://schemas.openxmlformats.org/spreadsheetml/2006/main" xmlns:r="http://schemas.openxmlformats.org/officeDocument/2006/relationships">
  <sheetPr>
    <tabColor theme="8" tint="0.39997558519241921"/>
  </sheetPr>
  <dimension ref="A1:F52"/>
  <sheetViews>
    <sheetView showGridLines="0" view="pageLayout" zoomScale="70" zoomScalePageLayoutView="70" workbookViewId="0">
      <selection sqref="A1:F31"/>
    </sheetView>
  </sheetViews>
  <sheetFormatPr baseColWidth="10" defaultRowHeight="12.75"/>
  <cols>
    <col min="1" max="1" width="30.7109375" style="121" customWidth="1"/>
    <col min="2" max="2" width="11.28515625" style="121" customWidth="1"/>
    <col min="3" max="3" width="15.28515625" style="121" customWidth="1"/>
    <col min="4" max="4" width="11.28515625" style="121" customWidth="1"/>
    <col min="5" max="5" width="14" style="121" customWidth="1"/>
    <col min="6" max="6" width="30.7109375" style="121" customWidth="1"/>
    <col min="7" max="232" width="11.42578125" style="121"/>
    <col min="233" max="233" width="30.7109375" style="121" customWidth="1"/>
    <col min="234" max="234" width="9.7109375" style="121" customWidth="1"/>
    <col min="235" max="236" width="11.28515625" style="121" customWidth="1"/>
    <col min="237" max="237" width="14" style="121" customWidth="1"/>
    <col min="238" max="238" width="28.42578125" style="121" customWidth="1"/>
    <col min="239" max="488" width="11.42578125" style="121"/>
    <col min="489" max="489" width="30.7109375" style="121" customWidth="1"/>
    <col min="490" max="490" width="9.7109375" style="121" customWidth="1"/>
    <col min="491" max="492" width="11.28515625" style="121" customWidth="1"/>
    <col min="493" max="493" width="14" style="121" customWidth="1"/>
    <col min="494" max="494" width="28.42578125" style="121" customWidth="1"/>
    <col min="495" max="744" width="11.42578125" style="121"/>
    <col min="745" max="745" width="30.7109375" style="121" customWidth="1"/>
    <col min="746" max="746" width="9.7109375" style="121" customWidth="1"/>
    <col min="747" max="748" width="11.28515625" style="121" customWidth="1"/>
    <col min="749" max="749" width="14" style="121" customWidth="1"/>
    <col min="750" max="750" width="28.42578125" style="121" customWidth="1"/>
    <col min="751" max="1000" width="11.42578125" style="121"/>
    <col min="1001" max="1001" width="30.7109375" style="121" customWidth="1"/>
    <col min="1002" max="1002" width="9.7109375" style="121" customWidth="1"/>
    <col min="1003" max="1004" width="11.28515625" style="121" customWidth="1"/>
    <col min="1005" max="1005" width="14" style="121" customWidth="1"/>
    <col min="1006" max="1006" width="28.42578125" style="121" customWidth="1"/>
    <col min="1007" max="1256" width="11.42578125" style="121"/>
    <col min="1257" max="1257" width="30.7109375" style="121" customWidth="1"/>
    <col min="1258" max="1258" width="9.7109375" style="121" customWidth="1"/>
    <col min="1259" max="1260" width="11.28515625" style="121" customWidth="1"/>
    <col min="1261" max="1261" width="14" style="121" customWidth="1"/>
    <col min="1262" max="1262" width="28.42578125" style="121" customWidth="1"/>
    <col min="1263" max="1512" width="11.42578125" style="121"/>
    <col min="1513" max="1513" width="30.7109375" style="121" customWidth="1"/>
    <col min="1514" max="1514" width="9.7109375" style="121" customWidth="1"/>
    <col min="1515" max="1516" width="11.28515625" style="121" customWidth="1"/>
    <col min="1517" max="1517" width="14" style="121" customWidth="1"/>
    <col min="1518" max="1518" width="28.42578125" style="121" customWidth="1"/>
    <col min="1519" max="1768" width="11.42578125" style="121"/>
    <col min="1769" max="1769" width="30.7109375" style="121" customWidth="1"/>
    <col min="1770" max="1770" width="9.7109375" style="121" customWidth="1"/>
    <col min="1771" max="1772" width="11.28515625" style="121" customWidth="1"/>
    <col min="1773" max="1773" width="14" style="121" customWidth="1"/>
    <col min="1774" max="1774" width="28.42578125" style="121" customWidth="1"/>
    <col min="1775" max="2024" width="11.42578125" style="121"/>
    <col min="2025" max="2025" width="30.7109375" style="121" customWidth="1"/>
    <col min="2026" max="2026" width="9.7109375" style="121" customWidth="1"/>
    <col min="2027" max="2028" width="11.28515625" style="121" customWidth="1"/>
    <col min="2029" max="2029" width="14" style="121" customWidth="1"/>
    <col min="2030" max="2030" width="28.42578125" style="121" customWidth="1"/>
    <col min="2031" max="2280" width="11.42578125" style="121"/>
    <col min="2281" max="2281" width="30.7109375" style="121" customWidth="1"/>
    <col min="2282" max="2282" width="9.7109375" style="121" customWidth="1"/>
    <col min="2283" max="2284" width="11.28515625" style="121" customWidth="1"/>
    <col min="2285" max="2285" width="14" style="121" customWidth="1"/>
    <col min="2286" max="2286" width="28.42578125" style="121" customWidth="1"/>
    <col min="2287" max="2536" width="11.42578125" style="121"/>
    <col min="2537" max="2537" width="30.7109375" style="121" customWidth="1"/>
    <col min="2538" max="2538" width="9.7109375" style="121" customWidth="1"/>
    <col min="2539" max="2540" width="11.28515625" style="121" customWidth="1"/>
    <col min="2541" max="2541" width="14" style="121" customWidth="1"/>
    <col min="2542" max="2542" width="28.42578125" style="121" customWidth="1"/>
    <col min="2543" max="2792" width="11.42578125" style="121"/>
    <col min="2793" max="2793" width="30.7109375" style="121" customWidth="1"/>
    <col min="2794" max="2794" width="9.7109375" style="121" customWidth="1"/>
    <col min="2795" max="2796" width="11.28515625" style="121" customWidth="1"/>
    <col min="2797" max="2797" width="14" style="121" customWidth="1"/>
    <col min="2798" max="2798" width="28.42578125" style="121" customWidth="1"/>
    <col min="2799" max="3048" width="11.42578125" style="121"/>
    <col min="3049" max="3049" width="30.7109375" style="121" customWidth="1"/>
    <col min="3050" max="3050" width="9.7109375" style="121" customWidth="1"/>
    <col min="3051" max="3052" width="11.28515625" style="121" customWidth="1"/>
    <col min="3053" max="3053" width="14" style="121" customWidth="1"/>
    <col min="3054" max="3054" width="28.42578125" style="121" customWidth="1"/>
    <col min="3055" max="3304" width="11.42578125" style="121"/>
    <col min="3305" max="3305" width="30.7109375" style="121" customWidth="1"/>
    <col min="3306" max="3306" width="9.7109375" style="121" customWidth="1"/>
    <col min="3307" max="3308" width="11.28515625" style="121" customWidth="1"/>
    <col min="3309" max="3309" width="14" style="121" customWidth="1"/>
    <col min="3310" max="3310" width="28.42578125" style="121" customWidth="1"/>
    <col min="3311" max="3560" width="11.42578125" style="121"/>
    <col min="3561" max="3561" width="30.7109375" style="121" customWidth="1"/>
    <col min="3562" max="3562" width="9.7109375" style="121" customWidth="1"/>
    <col min="3563" max="3564" width="11.28515625" style="121" customWidth="1"/>
    <col min="3565" max="3565" width="14" style="121" customWidth="1"/>
    <col min="3566" max="3566" width="28.42578125" style="121" customWidth="1"/>
    <col min="3567" max="3816" width="11.42578125" style="121"/>
    <col min="3817" max="3817" width="30.7109375" style="121" customWidth="1"/>
    <col min="3818" max="3818" width="9.7109375" style="121" customWidth="1"/>
    <col min="3819" max="3820" width="11.28515625" style="121" customWidth="1"/>
    <col min="3821" max="3821" width="14" style="121" customWidth="1"/>
    <col min="3822" max="3822" width="28.42578125" style="121" customWidth="1"/>
    <col min="3823" max="4072" width="11.42578125" style="121"/>
    <col min="4073" max="4073" width="30.7109375" style="121" customWidth="1"/>
    <col min="4074" max="4074" width="9.7109375" style="121" customWidth="1"/>
    <col min="4075" max="4076" width="11.28515625" style="121" customWidth="1"/>
    <col min="4077" max="4077" width="14" style="121" customWidth="1"/>
    <col min="4078" max="4078" width="28.42578125" style="121" customWidth="1"/>
    <col min="4079" max="4328" width="11.42578125" style="121"/>
    <col min="4329" max="4329" width="30.7109375" style="121" customWidth="1"/>
    <col min="4330" max="4330" width="9.7109375" style="121" customWidth="1"/>
    <col min="4331" max="4332" width="11.28515625" style="121" customWidth="1"/>
    <col min="4333" max="4333" width="14" style="121" customWidth="1"/>
    <col min="4334" max="4334" width="28.42578125" style="121" customWidth="1"/>
    <col min="4335" max="4584" width="11.42578125" style="121"/>
    <col min="4585" max="4585" width="30.7109375" style="121" customWidth="1"/>
    <col min="4586" max="4586" width="9.7109375" style="121" customWidth="1"/>
    <col min="4587" max="4588" width="11.28515625" style="121" customWidth="1"/>
    <col min="4589" max="4589" width="14" style="121" customWidth="1"/>
    <col min="4590" max="4590" width="28.42578125" style="121" customWidth="1"/>
    <col min="4591" max="4840" width="11.42578125" style="121"/>
    <col min="4841" max="4841" width="30.7109375" style="121" customWidth="1"/>
    <col min="4842" max="4842" width="9.7109375" style="121" customWidth="1"/>
    <col min="4843" max="4844" width="11.28515625" style="121" customWidth="1"/>
    <col min="4845" max="4845" width="14" style="121" customWidth="1"/>
    <col min="4846" max="4846" width="28.42578125" style="121" customWidth="1"/>
    <col min="4847" max="5096" width="11.42578125" style="121"/>
    <col min="5097" max="5097" width="30.7109375" style="121" customWidth="1"/>
    <col min="5098" max="5098" width="9.7109375" style="121" customWidth="1"/>
    <col min="5099" max="5100" width="11.28515625" style="121" customWidth="1"/>
    <col min="5101" max="5101" width="14" style="121" customWidth="1"/>
    <col min="5102" max="5102" width="28.42578125" style="121" customWidth="1"/>
    <col min="5103" max="5352" width="11.42578125" style="121"/>
    <col min="5353" max="5353" width="30.7109375" style="121" customWidth="1"/>
    <col min="5354" max="5354" width="9.7109375" style="121" customWidth="1"/>
    <col min="5355" max="5356" width="11.28515625" style="121" customWidth="1"/>
    <col min="5357" max="5357" width="14" style="121" customWidth="1"/>
    <col min="5358" max="5358" width="28.42578125" style="121" customWidth="1"/>
    <col min="5359" max="5608" width="11.42578125" style="121"/>
    <col min="5609" max="5609" width="30.7109375" style="121" customWidth="1"/>
    <col min="5610" max="5610" width="9.7109375" style="121" customWidth="1"/>
    <col min="5611" max="5612" width="11.28515625" style="121" customWidth="1"/>
    <col min="5613" max="5613" width="14" style="121" customWidth="1"/>
    <col min="5614" max="5614" width="28.42578125" style="121" customWidth="1"/>
    <col min="5615" max="5864" width="11.42578125" style="121"/>
    <col min="5865" max="5865" width="30.7109375" style="121" customWidth="1"/>
    <col min="5866" max="5866" width="9.7109375" style="121" customWidth="1"/>
    <col min="5867" max="5868" width="11.28515625" style="121" customWidth="1"/>
    <col min="5869" max="5869" width="14" style="121" customWidth="1"/>
    <col min="5870" max="5870" width="28.42578125" style="121" customWidth="1"/>
    <col min="5871" max="6120" width="11.42578125" style="121"/>
    <col min="6121" max="6121" width="30.7109375" style="121" customWidth="1"/>
    <col min="6122" max="6122" width="9.7109375" style="121" customWidth="1"/>
    <col min="6123" max="6124" width="11.28515625" style="121" customWidth="1"/>
    <col min="6125" max="6125" width="14" style="121" customWidth="1"/>
    <col min="6126" max="6126" width="28.42578125" style="121" customWidth="1"/>
    <col min="6127" max="6376" width="11.42578125" style="121"/>
    <col min="6377" max="6377" width="30.7109375" style="121" customWidth="1"/>
    <col min="6378" max="6378" width="9.7109375" style="121" customWidth="1"/>
    <col min="6379" max="6380" width="11.28515625" style="121" customWidth="1"/>
    <col min="6381" max="6381" width="14" style="121" customWidth="1"/>
    <col min="6382" max="6382" width="28.42578125" style="121" customWidth="1"/>
    <col min="6383" max="6632" width="11.42578125" style="121"/>
    <col min="6633" max="6633" width="30.7109375" style="121" customWidth="1"/>
    <col min="6634" max="6634" width="9.7109375" style="121" customWidth="1"/>
    <col min="6635" max="6636" width="11.28515625" style="121" customWidth="1"/>
    <col min="6637" max="6637" width="14" style="121" customWidth="1"/>
    <col min="6638" max="6638" width="28.42578125" style="121" customWidth="1"/>
    <col min="6639" max="6888" width="11.42578125" style="121"/>
    <col min="6889" max="6889" width="30.7109375" style="121" customWidth="1"/>
    <col min="6890" max="6890" width="9.7109375" style="121" customWidth="1"/>
    <col min="6891" max="6892" width="11.28515625" style="121" customWidth="1"/>
    <col min="6893" max="6893" width="14" style="121" customWidth="1"/>
    <col min="6894" max="6894" width="28.42578125" style="121" customWidth="1"/>
    <col min="6895" max="7144" width="11.42578125" style="121"/>
    <col min="7145" max="7145" width="30.7109375" style="121" customWidth="1"/>
    <col min="7146" max="7146" width="9.7109375" style="121" customWidth="1"/>
    <col min="7147" max="7148" width="11.28515625" style="121" customWidth="1"/>
    <col min="7149" max="7149" width="14" style="121" customWidth="1"/>
    <col min="7150" max="7150" width="28.42578125" style="121" customWidth="1"/>
    <col min="7151" max="7400" width="11.42578125" style="121"/>
    <col min="7401" max="7401" width="30.7109375" style="121" customWidth="1"/>
    <col min="7402" max="7402" width="9.7109375" style="121" customWidth="1"/>
    <col min="7403" max="7404" width="11.28515625" style="121" customWidth="1"/>
    <col min="7405" max="7405" width="14" style="121" customWidth="1"/>
    <col min="7406" max="7406" width="28.42578125" style="121" customWidth="1"/>
    <col min="7407" max="7656" width="11.42578125" style="121"/>
    <col min="7657" max="7657" width="30.7109375" style="121" customWidth="1"/>
    <col min="7658" max="7658" width="9.7109375" style="121" customWidth="1"/>
    <col min="7659" max="7660" width="11.28515625" style="121" customWidth="1"/>
    <col min="7661" max="7661" width="14" style="121" customWidth="1"/>
    <col min="7662" max="7662" width="28.42578125" style="121" customWidth="1"/>
    <col min="7663" max="7912" width="11.42578125" style="121"/>
    <col min="7913" max="7913" width="30.7109375" style="121" customWidth="1"/>
    <col min="7914" max="7914" width="9.7109375" style="121" customWidth="1"/>
    <col min="7915" max="7916" width="11.28515625" style="121" customWidth="1"/>
    <col min="7917" max="7917" width="14" style="121" customWidth="1"/>
    <col min="7918" max="7918" width="28.42578125" style="121" customWidth="1"/>
    <col min="7919" max="8168" width="11.42578125" style="121"/>
    <col min="8169" max="8169" width="30.7109375" style="121" customWidth="1"/>
    <col min="8170" max="8170" width="9.7109375" style="121" customWidth="1"/>
    <col min="8171" max="8172" width="11.28515625" style="121" customWidth="1"/>
    <col min="8173" max="8173" width="14" style="121" customWidth="1"/>
    <col min="8174" max="8174" width="28.42578125" style="121" customWidth="1"/>
    <col min="8175" max="8424" width="11.42578125" style="121"/>
    <col min="8425" max="8425" width="30.7109375" style="121" customWidth="1"/>
    <col min="8426" max="8426" width="9.7109375" style="121" customWidth="1"/>
    <col min="8427" max="8428" width="11.28515625" style="121" customWidth="1"/>
    <col min="8429" max="8429" width="14" style="121" customWidth="1"/>
    <col min="8430" max="8430" width="28.42578125" style="121" customWidth="1"/>
    <col min="8431" max="8680" width="11.42578125" style="121"/>
    <col min="8681" max="8681" width="30.7109375" style="121" customWidth="1"/>
    <col min="8682" max="8682" width="9.7109375" style="121" customWidth="1"/>
    <col min="8683" max="8684" width="11.28515625" style="121" customWidth="1"/>
    <col min="8685" max="8685" width="14" style="121" customWidth="1"/>
    <col min="8686" max="8686" width="28.42578125" style="121" customWidth="1"/>
    <col min="8687" max="8936" width="11.42578125" style="121"/>
    <col min="8937" max="8937" width="30.7109375" style="121" customWidth="1"/>
    <col min="8938" max="8938" width="9.7109375" style="121" customWidth="1"/>
    <col min="8939" max="8940" width="11.28515625" style="121" customWidth="1"/>
    <col min="8941" max="8941" width="14" style="121" customWidth="1"/>
    <col min="8942" max="8942" width="28.42578125" style="121" customWidth="1"/>
    <col min="8943" max="9192" width="11.42578125" style="121"/>
    <col min="9193" max="9193" width="30.7109375" style="121" customWidth="1"/>
    <col min="9194" max="9194" width="9.7109375" style="121" customWidth="1"/>
    <col min="9195" max="9196" width="11.28515625" style="121" customWidth="1"/>
    <col min="9197" max="9197" width="14" style="121" customWidth="1"/>
    <col min="9198" max="9198" width="28.42578125" style="121" customWidth="1"/>
    <col min="9199" max="9448" width="11.42578125" style="121"/>
    <col min="9449" max="9449" width="30.7109375" style="121" customWidth="1"/>
    <col min="9450" max="9450" width="9.7109375" style="121" customWidth="1"/>
    <col min="9451" max="9452" width="11.28515625" style="121" customWidth="1"/>
    <col min="9453" max="9453" width="14" style="121" customWidth="1"/>
    <col min="9454" max="9454" width="28.42578125" style="121" customWidth="1"/>
    <col min="9455" max="9704" width="11.42578125" style="121"/>
    <col min="9705" max="9705" width="30.7109375" style="121" customWidth="1"/>
    <col min="9706" max="9706" width="9.7109375" style="121" customWidth="1"/>
    <col min="9707" max="9708" width="11.28515625" style="121" customWidth="1"/>
    <col min="9709" max="9709" width="14" style="121" customWidth="1"/>
    <col min="9710" max="9710" width="28.42578125" style="121" customWidth="1"/>
    <col min="9711" max="9960" width="11.42578125" style="121"/>
    <col min="9961" max="9961" width="30.7109375" style="121" customWidth="1"/>
    <col min="9962" max="9962" width="9.7109375" style="121" customWidth="1"/>
    <col min="9963" max="9964" width="11.28515625" style="121" customWidth="1"/>
    <col min="9965" max="9965" width="14" style="121" customWidth="1"/>
    <col min="9966" max="9966" width="28.42578125" style="121" customWidth="1"/>
    <col min="9967" max="10216" width="11.42578125" style="121"/>
    <col min="10217" max="10217" width="30.7109375" style="121" customWidth="1"/>
    <col min="10218" max="10218" width="9.7109375" style="121" customWidth="1"/>
    <col min="10219" max="10220" width="11.28515625" style="121" customWidth="1"/>
    <col min="10221" max="10221" width="14" style="121" customWidth="1"/>
    <col min="10222" max="10222" width="28.42578125" style="121" customWidth="1"/>
    <col min="10223" max="10472" width="11.42578125" style="121"/>
    <col min="10473" max="10473" width="30.7109375" style="121" customWidth="1"/>
    <col min="10474" max="10474" width="9.7109375" style="121" customWidth="1"/>
    <col min="10475" max="10476" width="11.28515625" style="121" customWidth="1"/>
    <col min="10477" max="10477" width="14" style="121" customWidth="1"/>
    <col min="10478" max="10478" width="28.42578125" style="121" customWidth="1"/>
    <col min="10479" max="10728" width="11.42578125" style="121"/>
    <col min="10729" max="10729" width="30.7109375" style="121" customWidth="1"/>
    <col min="10730" max="10730" width="9.7109375" style="121" customWidth="1"/>
    <col min="10731" max="10732" width="11.28515625" style="121" customWidth="1"/>
    <col min="10733" max="10733" width="14" style="121" customWidth="1"/>
    <col min="10734" max="10734" width="28.42578125" style="121" customWidth="1"/>
    <col min="10735" max="10984" width="11.42578125" style="121"/>
    <col min="10985" max="10985" width="30.7109375" style="121" customWidth="1"/>
    <col min="10986" max="10986" width="9.7109375" style="121" customWidth="1"/>
    <col min="10987" max="10988" width="11.28515625" style="121" customWidth="1"/>
    <col min="10989" max="10989" width="14" style="121" customWidth="1"/>
    <col min="10990" max="10990" width="28.42578125" style="121" customWidth="1"/>
    <col min="10991" max="11240" width="11.42578125" style="121"/>
    <col min="11241" max="11241" width="30.7109375" style="121" customWidth="1"/>
    <col min="11242" max="11242" width="9.7109375" style="121" customWidth="1"/>
    <col min="11243" max="11244" width="11.28515625" style="121" customWidth="1"/>
    <col min="11245" max="11245" width="14" style="121" customWidth="1"/>
    <col min="11246" max="11246" width="28.42578125" style="121" customWidth="1"/>
    <col min="11247" max="11496" width="11.42578125" style="121"/>
    <col min="11497" max="11497" width="30.7109375" style="121" customWidth="1"/>
    <col min="11498" max="11498" width="9.7109375" style="121" customWidth="1"/>
    <col min="11499" max="11500" width="11.28515625" style="121" customWidth="1"/>
    <col min="11501" max="11501" width="14" style="121" customWidth="1"/>
    <col min="11502" max="11502" width="28.42578125" style="121" customWidth="1"/>
    <col min="11503" max="11752" width="11.42578125" style="121"/>
    <col min="11753" max="11753" width="30.7109375" style="121" customWidth="1"/>
    <col min="11754" max="11754" width="9.7109375" style="121" customWidth="1"/>
    <col min="11755" max="11756" width="11.28515625" style="121" customWidth="1"/>
    <col min="11757" max="11757" width="14" style="121" customWidth="1"/>
    <col min="11758" max="11758" width="28.42578125" style="121" customWidth="1"/>
    <col min="11759" max="12008" width="11.42578125" style="121"/>
    <col min="12009" max="12009" width="30.7109375" style="121" customWidth="1"/>
    <col min="12010" max="12010" width="9.7109375" style="121" customWidth="1"/>
    <col min="12011" max="12012" width="11.28515625" style="121" customWidth="1"/>
    <col min="12013" max="12013" width="14" style="121" customWidth="1"/>
    <col min="12014" max="12014" width="28.42578125" style="121" customWidth="1"/>
    <col min="12015" max="12264" width="11.42578125" style="121"/>
    <col min="12265" max="12265" width="30.7109375" style="121" customWidth="1"/>
    <col min="12266" max="12266" width="9.7109375" style="121" customWidth="1"/>
    <col min="12267" max="12268" width="11.28515625" style="121" customWidth="1"/>
    <col min="12269" max="12269" width="14" style="121" customWidth="1"/>
    <col min="12270" max="12270" width="28.42578125" style="121" customWidth="1"/>
    <col min="12271" max="12520" width="11.42578125" style="121"/>
    <col min="12521" max="12521" width="30.7109375" style="121" customWidth="1"/>
    <col min="12522" max="12522" width="9.7109375" style="121" customWidth="1"/>
    <col min="12523" max="12524" width="11.28515625" style="121" customWidth="1"/>
    <col min="12525" max="12525" width="14" style="121" customWidth="1"/>
    <col min="12526" max="12526" width="28.42578125" style="121" customWidth="1"/>
    <col min="12527" max="12776" width="11.42578125" style="121"/>
    <col min="12777" max="12777" width="30.7109375" style="121" customWidth="1"/>
    <col min="12778" max="12778" width="9.7109375" style="121" customWidth="1"/>
    <col min="12779" max="12780" width="11.28515625" style="121" customWidth="1"/>
    <col min="12781" max="12781" width="14" style="121" customWidth="1"/>
    <col min="12782" max="12782" width="28.42578125" style="121" customWidth="1"/>
    <col min="12783" max="13032" width="11.42578125" style="121"/>
    <col min="13033" max="13033" width="30.7109375" style="121" customWidth="1"/>
    <col min="13034" max="13034" width="9.7109375" style="121" customWidth="1"/>
    <col min="13035" max="13036" width="11.28515625" style="121" customWidth="1"/>
    <col min="13037" max="13037" width="14" style="121" customWidth="1"/>
    <col min="13038" max="13038" width="28.42578125" style="121" customWidth="1"/>
    <col min="13039" max="13288" width="11.42578125" style="121"/>
    <col min="13289" max="13289" width="30.7109375" style="121" customWidth="1"/>
    <col min="13290" max="13290" width="9.7109375" style="121" customWidth="1"/>
    <col min="13291" max="13292" width="11.28515625" style="121" customWidth="1"/>
    <col min="13293" max="13293" width="14" style="121" customWidth="1"/>
    <col min="13294" max="13294" width="28.42578125" style="121" customWidth="1"/>
    <col min="13295" max="13544" width="11.42578125" style="121"/>
    <col min="13545" max="13545" width="30.7109375" style="121" customWidth="1"/>
    <col min="13546" max="13546" width="9.7109375" style="121" customWidth="1"/>
    <col min="13547" max="13548" width="11.28515625" style="121" customWidth="1"/>
    <col min="13549" max="13549" width="14" style="121" customWidth="1"/>
    <col min="13550" max="13550" width="28.42578125" style="121" customWidth="1"/>
    <col min="13551" max="13800" width="11.42578125" style="121"/>
    <col min="13801" max="13801" width="30.7109375" style="121" customWidth="1"/>
    <col min="13802" max="13802" width="9.7109375" style="121" customWidth="1"/>
    <col min="13803" max="13804" width="11.28515625" style="121" customWidth="1"/>
    <col min="13805" max="13805" width="14" style="121" customWidth="1"/>
    <col min="13806" max="13806" width="28.42578125" style="121" customWidth="1"/>
    <col min="13807" max="14056" width="11.42578125" style="121"/>
    <col min="14057" max="14057" width="30.7109375" style="121" customWidth="1"/>
    <col min="14058" max="14058" width="9.7109375" style="121" customWidth="1"/>
    <col min="14059" max="14060" width="11.28515625" style="121" customWidth="1"/>
    <col min="14061" max="14061" width="14" style="121" customWidth="1"/>
    <col min="14062" max="14062" width="28.42578125" style="121" customWidth="1"/>
    <col min="14063" max="14312" width="11.42578125" style="121"/>
    <col min="14313" max="14313" width="30.7109375" style="121" customWidth="1"/>
    <col min="14314" max="14314" width="9.7109375" style="121" customWidth="1"/>
    <col min="14315" max="14316" width="11.28515625" style="121" customWidth="1"/>
    <col min="14317" max="14317" width="14" style="121" customWidth="1"/>
    <col min="14318" max="14318" width="28.42578125" style="121" customWidth="1"/>
    <col min="14319" max="14568" width="11.42578125" style="121"/>
    <col min="14569" max="14569" width="30.7109375" style="121" customWidth="1"/>
    <col min="14570" max="14570" width="9.7109375" style="121" customWidth="1"/>
    <col min="14571" max="14572" width="11.28515625" style="121" customWidth="1"/>
    <col min="14573" max="14573" width="14" style="121" customWidth="1"/>
    <col min="14574" max="14574" width="28.42578125" style="121" customWidth="1"/>
    <col min="14575" max="14824" width="11.42578125" style="121"/>
    <col min="14825" max="14825" width="30.7109375" style="121" customWidth="1"/>
    <col min="14826" max="14826" width="9.7109375" style="121" customWidth="1"/>
    <col min="14827" max="14828" width="11.28515625" style="121" customWidth="1"/>
    <col min="14829" max="14829" width="14" style="121" customWidth="1"/>
    <col min="14830" max="14830" width="28.42578125" style="121" customWidth="1"/>
    <col min="14831" max="15080" width="11.42578125" style="121"/>
    <col min="15081" max="15081" width="30.7109375" style="121" customWidth="1"/>
    <col min="15082" max="15082" width="9.7109375" style="121" customWidth="1"/>
    <col min="15083" max="15084" width="11.28515625" style="121" customWidth="1"/>
    <col min="15085" max="15085" width="14" style="121" customWidth="1"/>
    <col min="15086" max="15086" width="28.42578125" style="121" customWidth="1"/>
    <col min="15087" max="15336" width="11.42578125" style="121"/>
    <col min="15337" max="15337" width="30.7109375" style="121" customWidth="1"/>
    <col min="15338" max="15338" width="9.7109375" style="121" customWidth="1"/>
    <col min="15339" max="15340" width="11.28515625" style="121" customWidth="1"/>
    <col min="15341" max="15341" width="14" style="121" customWidth="1"/>
    <col min="15342" max="15342" width="28.42578125" style="121" customWidth="1"/>
    <col min="15343" max="15592" width="11.42578125" style="121"/>
    <col min="15593" max="15593" width="30.7109375" style="121" customWidth="1"/>
    <col min="15594" max="15594" width="9.7109375" style="121" customWidth="1"/>
    <col min="15595" max="15596" width="11.28515625" style="121" customWidth="1"/>
    <col min="15597" max="15597" width="14" style="121" customWidth="1"/>
    <col min="15598" max="15598" width="28.42578125" style="121" customWidth="1"/>
    <col min="15599" max="15848" width="11.42578125" style="121"/>
    <col min="15849" max="15849" width="30.7109375" style="121" customWidth="1"/>
    <col min="15850" max="15850" width="9.7109375" style="121" customWidth="1"/>
    <col min="15851" max="15852" width="11.28515625" style="121" customWidth="1"/>
    <col min="15853" max="15853" width="14" style="121" customWidth="1"/>
    <col min="15854" max="15854" width="28.42578125" style="121" customWidth="1"/>
    <col min="15855" max="16104" width="11.42578125" style="121"/>
    <col min="16105" max="16105" width="30.7109375" style="121" customWidth="1"/>
    <col min="16106" max="16106" width="9.7109375" style="121" customWidth="1"/>
    <col min="16107" max="16108" width="11.28515625" style="121" customWidth="1"/>
    <col min="16109" max="16109" width="14" style="121" customWidth="1"/>
    <col min="16110" max="16110" width="28.42578125" style="121" customWidth="1"/>
    <col min="16111" max="16360" width="11.42578125" style="121"/>
    <col min="16361" max="16371" width="11.42578125" style="121" customWidth="1"/>
    <col min="16372" max="16376" width="11.42578125" style="121"/>
    <col min="16377" max="16381" width="11.42578125" style="121" customWidth="1"/>
    <col min="16382" max="16384" width="11.42578125" style="121"/>
  </cols>
  <sheetData>
    <row r="1" spans="1:6" ht="24.75" customHeight="1">
      <c r="A1" s="656" t="s">
        <v>457</v>
      </c>
      <c r="E1" s="2563" t="s">
        <v>458</v>
      </c>
      <c r="F1" s="2563"/>
    </row>
    <row r="2" spans="1:6" ht="18.95" customHeight="1">
      <c r="F2" s="137"/>
    </row>
    <row r="3" spans="1:6" ht="18.95" customHeight="1">
      <c r="A3" s="329" t="s">
        <v>2454</v>
      </c>
      <c r="E3" s="2575" t="s">
        <v>2453</v>
      </c>
      <c r="F3" s="2575"/>
    </row>
    <row r="4" spans="1:6" ht="18.95" customHeight="1">
      <c r="A4" s="121" t="s">
        <v>478</v>
      </c>
      <c r="F4" s="719" t="s">
        <v>479</v>
      </c>
    </row>
    <row r="5" spans="1:6" ht="18.95" customHeight="1">
      <c r="F5" s="137"/>
    </row>
    <row r="6" spans="1:6" ht="18.95" customHeight="1">
      <c r="F6" s="137"/>
    </row>
    <row r="7" spans="1:6" ht="16.5" customHeight="1">
      <c r="A7" s="2093" t="s">
        <v>2236</v>
      </c>
      <c r="B7" s="315" t="s">
        <v>11</v>
      </c>
      <c r="C7" s="320" t="s">
        <v>480</v>
      </c>
      <c r="D7" s="315" t="s">
        <v>481</v>
      </c>
      <c r="E7" s="315" t="s">
        <v>482</v>
      </c>
      <c r="F7" s="1592" t="s">
        <v>2235</v>
      </c>
    </row>
    <row r="8" spans="1:6" ht="16.5" customHeight="1">
      <c r="A8" s="1254"/>
      <c r="B8" s="320" t="s">
        <v>10</v>
      </c>
      <c r="C8" s="321" t="s">
        <v>1586</v>
      </c>
      <c r="D8" s="321" t="s">
        <v>1587</v>
      </c>
      <c r="E8" s="320" t="s">
        <v>2390</v>
      </c>
      <c r="F8" s="1255"/>
    </row>
    <row r="9" spans="1:6" ht="15.95" customHeight="1">
      <c r="A9" s="1254"/>
      <c r="B9" s="320"/>
      <c r="C9" s="320" t="s">
        <v>484</v>
      </c>
      <c r="D9" s="320" t="s">
        <v>484</v>
      </c>
      <c r="E9" s="321" t="s">
        <v>2391</v>
      </c>
      <c r="F9" s="1255"/>
    </row>
    <row r="10" spans="1:6" s="150" customFormat="1" ht="15.75">
      <c r="A10" s="1256" t="s">
        <v>403</v>
      </c>
      <c r="B10" s="1257"/>
      <c r="C10" s="1257"/>
      <c r="D10" s="1257"/>
      <c r="E10" s="1257"/>
      <c r="F10" s="1258" t="s">
        <v>281</v>
      </c>
    </row>
    <row r="11" spans="1:6" s="150" customFormat="1" ht="21.95" customHeight="1">
      <c r="A11" s="1713" t="s">
        <v>485</v>
      </c>
      <c r="B11" s="1259">
        <f>SUM(C11:E11)</f>
        <v>568</v>
      </c>
      <c r="C11" s="1691">
        <v>1</v>
      </c>
      <c r="D11" s="1691">
        <v>2</v>
      </c>
      <c r="E11" s="1691">
        <v>565</v>
      </c>
      <c r="F11" s="1712" t="s">
        <v>486</v>
      </c>
    </row>
    <row r="12" spans="1:6" s="150" customFormat="1" ht="21.95" customHeight="1">
      <c r="A12" s="1714" t="s">
        <v>487</v>
      </c>
      <c r="B12" s="1259">
        <f t="shared" ref="B12:B18" si="0">SUM(C12:E12)</f>
        <v>216416</v>
      </c>
      <c r="C12" s="1691">
        <v>5</v>
      </c>
      <c r="D12" s="1691">
        <v>765</v>
      </c>
      <c r="E12" s="1691">
        <v>215646</v>
      </c>
      <c r="F12" s="1712" t="s">
        <v>407</v>
      </c>
    </row>
    <row r="13" spans="1:6" s="150" customFormat="1" ht="21.95" customHeight="1">
      <c r="A13" s="1714" t="s">
        <v>488</v>
      </c>
      <c r="B13" s="1259">
        <f t="shared" si="0"/>
        <v>306472</v>
      </c>
      <c r="C13" s="1691">
        <v>949</v>
      </c>
      <c r="D13" s="1691">
        <v>179227</v>
      </c>
      <c r="E13" s="1691">
        <v>126296</v>
      </c>
      <c r="F13" s="1712" t="s">
        <v>409</v>
      </c>
    </row>
    <row r="14" spans="1:6" s="150" customFormat="1" ht="21.95" customHeight="1">
      <c r="A14" s="1714" t="s">
        <v>489</v>
      </c>
      <c r="B14" s="1259">
        <f t="shared" si="0"/>
        <v>325954</v>
      </c>
      <c r="C14" s="1691">
        <v>147904</v>
      </c>
      <c r="D14" s="1691">
        <v>111529</v>
      </c>
      <c r="E14" s="1691">
        <v>66521</v>
      </c>
      <c r="F14" s="1712" t="s">
        <v>411</v>
      </c>
    </row>
    <row r="15" spans="1:6" s="150" customFormat="1" ht="21.95" customHeight="1">
      <c r="A15" s="1714" t="s">
        <v>490</v>
      </c>
      <c r="B15" s="1259">
        <f t="shared" si="0"/>
        <v>191255</v>
      </c>
      <c r="C15" s="1691">
        <v>99500</v>
      </c>
      <c r="D15" s="1691">
        <v>60166</v>
      </c>
      <c r="E15" s="1691">
        <v>31589</v>
      </c>
      <c r="F15" s="1712" t="s">
        <v>491</v>
      </c>
    </row>
    <row r="16" spans="1:6" s="150" customFormat="1" ht="21.95" customHeight="1">
      <c r="A16" s="1714" t="s">
        <v>492</v>
      </c>
      <c r="B16" s="1259">
        <f t="shared" si="0"/>
        <v>91463</v>
      </c>
      <c r="C16" s="1691">
        <v>51857</v>
      </c>
      <c r="D16" s="1691">
        <v>28444</v>
      </c>
      <c r="E16" s="1691">
        <v>11162</v>
      </c>
      <c r="F16" s="1712" t="s">
        <v>493</v>
      </c>
    </row>
    <row r="17" spans="1:6" s="150" customFormat="1" ht="21.95" customHeight="1">
      <c r="A17" s="1714" t="s">
        <v>494</v>
      </c>
      <c r="B17" s="1259">
        <f t="shared" si="0"/>
        <v>36993</v>
      </c>
      <c r="C17" s="1691">
        <v>24125</v>
      </c>
      <c r="D17" s="1691">
        <v>10022</v>
      </c>
      <c r="E17" s="1691">
        <v>2846</v>
      </c>
      <c r="F17" s="1712" t="s">
        <v>495</v>
      </c>
    </row>
    <row r="18" spans="1:6" s="150" customFormat="1" ht="21.95" customHeight="1">
      <c r="A18" s="1713" t="s">
        <v>496</v>
      </c>
      <c r="B18" s="1259">
        <f t="shared" si="0"/>
        <v>15431</v>
      </c>
      <c r="C18" s="1691">
        <v>11516</v>
      </c>
      <c r="D18" s="1691">
        <v>3127</v>
      </c>
      <c r="E18" s="1691">
        <v>788</v>
      </c>
      <c r="F18" s="1712" t="s">
        <v>497</v>
      </c>
    </row>
    <row r="19" spans="1:6" s="728" customFormat="1" ht="43.9" customHeight="1">
      <c r="A19" s="1718" t="s">
        <v>355</v>
      </c>
      <c r="B19" s="1265">
        <f>SUM(B11:B18)</f>
        <v>1184552</v>
      </c>
      <c r="C19" s="1265">
        <f>+SUM(C11:C18)</f>
        <v>335857</v>
      </c>
      <c r="D19" s="1265">
        <f>+SUM(D11:D18)</f>
        <v>393282</v>
      </c>
      <c r="E19" s="1265">
        <f>+SUM(E11:E18)</f>
        <v>455413</v>
      </c>
      <c r="F19" s="1717" t="s">
        <v>414</v>
      </c>
    </row>
    <row r="20" spans="1:6" ht="21.95" customHeight="1">
      <c r="A20" s="1261"/>
      <c r="B20" s="1262"/>
      <c r="C20" s="1263"/>
      <c r="D20" s="1263"/>
      <c r="E20" s="1263"/>
      <c r="F20" s="1255"/>
    </row>
    <row r="21" spans="1:6" ht="21.95" customHeight="1">
      <c r="A21" s="1254"/>
      <c r="B21" s="1262"/>
      <c r="C21" s="1263"/>
      <c r="D21" s="1263"/>
      <c r="E21" s="1263"/>
      <c r="F21" s="1255"/>
    </row>
    <row r="22" spans="1:6" ht="21.95" customHeight="1">
      <c r="A22" s="315" t="s">
        <v>6</v>
      </c>
      <c r="B22" s="1262"/>
      <c r="C22" s="1264"/>
      <c r="D22" s="1264"/>
      <c r="E22" s="1264"/>
      <c r="F22" s="272" t="s">
        <v>7</v>
      </c>
    </row>
    <row r="23" spans="1:6" s="150" customFormat="1" ht="21.95" customHeight="1">
      <c r="A23" s="1713" t="s">
        <v>485</v>
      </c>
      <c r="B23" s="1259">
        <f>SUM(C23:E23)</f>
        <v>359</v>
      </c>
      <c r="C23" s="1691">
        <v>1</v>
      </c>
      <c r="D23" s="2101">
        <v>0</v>
      </c>
      <c r="E23" s="1691">
        <v>358</v>
      </c>
      <c r="F23" s="1712" t="s">
        <v>486</v>
      </c>
    </row>
    <row r="24" spans="1:6" s="150" customFormat="1" ht="21.95" customHeight="1">
      <c r="A24" s="1714" t="s">
        <v>487</v>
      </c>
      <c r="B24" s="1259">
        <f t="shared" ref="B24:B30" si="1">SUM(C24:E24)</f>
        <v>130161</v>
      </c>
      <c r="C24" s="1691">
        <v>3</v>
      </c>
      <c r="D24" s="1691">
        <v>493</v>
      </c>
      <c r="E24" s="1691">
        <v>129665</v>
      </c>
      <c r="F24" s="1712" t="s">
        <v>407</v>
      </c>
    </row>
    <row r="25" spans="1:6" s="150" customFormat="1" ht="21.95" customHeight="1">
      <c r="A25" s="1714" t="s">
        <v>488</v>
      </c>
      <c r="B25" s="1259">
        <f t="shared" si="1"/>
        <v>177237</v>
      </c>
      <c r="C25" s="1691">
        <v>592</v>
      </c>
      <c r="D25" s="1691">
        <v>110000</v>
      </c>
      <c r="E25" s="1691">
        <v>66645</v>
      </c>
      <c r="F25" s="1712" t="s">
        <v>409</v>
      </c>
    </row>
    <row r="26" spans="1:6" s="150" customFormat="1" ht="21.95" customHeight="1">
      <c r="A26" s="1714" t="s">
        <v>489</v>
      </c>
      <c r="B26" s="1259">
        <f t="shared" si="1"/>
        <v>182259</v>
      </c>
      <c r="C26" s="1691">
        <v>94345</v>
      </c>
      <c r="D26" s="1691">
        <v>59471</v>
      </c>
      <c r="E26" s="1691">
        <v>28443</v>
      </c>
      <c r="F26" s="1712" t="s">
        <v>411</v>
      </c>
    </row>
    <row r="27" spans="1:6" s="150" customFormat="1" ht="21.95" customHeight="1">
      <c r="A27" s="1714" t="s">
        <v>490</v>
      </c>
      <c r="B27" s="1259">
        <f t="shared" si="1"/>
        <v>92433</v>
      </c>
      <c r="C27" s="1691">
        <v>54774</v>
      </c>
      <c r="D27" s="1691">
        <v>26304</v>
      </c>
      <c r="E27" s="1691">
        <v>11355</v>
      </c>
      <c r="F27" s="1712" t="s">
        <v>491</v>
      </c>
    </row>
    <row r="28" spans="1:6" s="150" customFormat="1" ht="21.95" customHeight="1">
      <c r="A28" s="1714" t="s">
        <v>492</v>
      </c>
      <c r="B28" s="1259">
        <f t="shared" si="1"/>
        <v>37359</v>
      </c>
      <c r="C28" s="1691">
        <v>23190</v>
      </c>
      <c r="D28" s="1691">
        <v>10603</v>
      </c>
      <c r="E28" s="1691">
        <v>3566</v>
      </c>
      <c r="F28" s="1712" t="s">
        <v>493</v>
      </c>
    </row>
    <row r="29" spans="1:6" s="150" customFormat="1" ht="21.95" customHeight="1">
      <c r="A29" s="1714" t="s">
        <v>494</v>
      </c>
      <c r="B29" s="1259">
        <f t="shared" si="1"/>
        <v>13035</v>
      </c>
      <c r="C29" s="1691">
        <v>8955</v>
      </c>
      <c r="D29" s="1691">
        <v>3199</v>
      </c>
      <c r="E29" s="1691">
        <v>881</v>
      </c>
      <c r="F29" s="1712" t="s">
        <v>495</v>
      </c>
    </row>
    <row r="30" spans="1:6" s="150" customFormat="1" ht="21.95" customHeight="1">
      <c r="A30" s="1713" t="s">
        <v>496</v>
      </c>
      <c r="B30" s="1259">
        <f t="shared" si="1"/>
        <v>5002</v>
      </c>
      <c r="C30" s="1691">
        <v>3746</v>
      </c>
      <c r="D30" s="1691">
        <v>975</v>
      </c>
      <c r="E30" s="1691">
        <v>281</v>
      </c>
      <c r="F30" s="1712" t="s">
        <v>497</v>
      </c>
    </row>
    <row r="31" spans="1:6" s="150" customFormat="1" ht="48.75" customHeight="1">
      <c r="A31" s="1715" t="s">
        <v>207</v>
      </c>
      <c r="B31" s="1260">
        <f>+SUM(B23:B30)</f>
        <v>637845</v>
      </c>
      <c r="C31" s="1260">
        <f>+SUM(C23:C30)</f>
        <v>185606</v>
      </c>
      <c r="D31" s="1260">
        <f>+SUM(D23:D30)</f>
        <v>211045</v>
      </c>
      <c r="E31" s="1260">
        <f>+SUM(E23:E30)</f>
        <v>241194</v>
      </c>
      <c r="F31" s="1716" t="s">
        <v>414</v>
      </c>
    </row>
    <row r="32" spans="1:6" ht="12.75" customHeight="1">
      <c r="A32" s="1254"/>
      <c r="B32" s="1254"/>
      <c r="C32" s="1254"/>
      <c r="D32" s="1254"/>
      <c r="E32" s="1254"/>
      <c r="F32" s="1255"/>
    </row>
    <row r="33" spans="1:6" ht="12.75" customHeight="1">
      <c r="D33" s="729"/>
      <c r="F33" s="137"/>
    </row>
    <row r="34" spans="1:6" ht="12.75" customHeight="1">
      <c r="F34" s="137"/>
    </row>
    <row r="35" spans="1:6" ht="12.75" customHeight="1">
      <c r="F35" s="137"/>
    </row>
    <row r="36" spans="1:6" ht="12.75" customHeight="1">
      <c r="B36" s="730"/>
      <c r="C36" s="730"/>
      <c r="F36" s="137"/>
    </row>
    <row r="37" spans="1:6" ht="17.25" customHeight="1">
      <c r="F37" s="137"/>
    </row>
    <row r="38" spans="1:6" ht="17.25" customHeight="1">
      <c r="F38" s="137"/>
    </row>
    <row r="39" spans="1:6" ht="12.75" customHeight="1">
      <c r="F39" s="137"/>
    </row>
    <row r="40" spans="1:6" ht="12.75" customHeight="1">
      <c r="F40" s="137"/>
    </row>
    <row r="41" spans="1:6" ht="24.75" customHeight="1">
      <c r="F41" s="137"/>
    </row>
    <row r="42" spans="1:6" ht="12.75" customHeight="1">
      <c r="F42" s="137"/>
    </row>
    <row r="43" spans="1:6" ht="12.75" customHeight="1">
      <c r="F43" s="137"/>
    </row>
    <row r="44" spans="1:6" ht="12.75" customHeight="1">
      <c r="F44" s="137"/>
    </row>
    <row r="45" spans="1:6" ht="12.75" customHeight="1">
      <c r="B45" s="22"/>
      <c r="C45" s="22"/>
      <c r="D45" s="509"/>
      <c r="E45" s="671"/>
    </row>
    <row r="46" spans="1:6" ht="12.75" customHeight="1">
      <c r="F46" s="137"/>
    </row>
    <row r="47" spans="1:6" ht="12.75" customHeight="1">
      <c r="A47" s="514"/>
      <c r="F47" s="561"/>
    </row>
    <row r="48" spans="1:6" ht="12.75" customHeight="1">
      <c r="A48" s="927" t="s">
        <v>1578</v>
      </c>
      <c r="F48" s="490" t="s">
        <v>1577</v>
      </c>
    </row>
    <row r="49" spans="1:6" ht="12.75" customHeight="1">
      <c r="A49" s="2509"/>
      <c r="B49" s="2509"/>
      <c r="C49" s="2509"/>
      <c r="D49" s="2509"/>
      <c r="E49" s="2509"/>
      <c r="F49" s="2509"/>
    </row>
    <row r="50" spans="1:6" ht="12.75" customHeight="1"/>
    <row r="51" spans="1:6" ht="12.75" customHeight="1"/>
    <row r="52" spans="1:6" ht="12.75" customHeight="1"/>
  </sheetData>
  <mergeCells count="3">
    <mergeCell ref="E1:F1"/>
    <mergeCell ref="E3:F3"/>
    <mergeCell ref="A49:F49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>
  <sheetPr syncVertical="1" syncRef="A1">
    <tabColor theme="8" tint="0.39997558519241921"/>
  </sheetPr>
  <dimension ref="A1:F118"/>
  <sheetViews>
    <sheetView showGridLines="0" view="pageLayout" zoomScale="70" zoomScalePageLayoutView="70" workbookViewId="0">
      <selection activeCell="E56" sqref="E56:F56"/>
    </sheetView>
  </sheetViews>
  <sheetFormatPr baseColWidth="10" defaultColWidth="11" defaultRowHeight="12.75"/>
  <cols>
    <col min="1" max="1" width="31.85546875" style="731" customWidth="1"/>
    <col min="2" max="2" width="12" style="731" customWidth="1"/>
    <col min="3" max="5" width="10.7109375" style="731" customWidth="1"/>
    <col min="6" max="6" width="30.7109375" style="731" customWidth="1"/>
    <col min="7" max="7" width="11" style="731" customWidth="1"/>
    <col min="8" max="17" width="9.85546875" style="731" customWidth="1"/>
    <col min="18" max="21" width="11" style="731" customWidth="1"/>
    <col min="22" max="22" width="14.42578125" style="731" customWidth="1"/>
    <col min="23" max="23" width="4.140625" style="731" customWidth="1"/>
    <col min="24" max="24" width="13.28515625" style="731" customWidth="1"/>
    <col min="25" max="25" width="28.140625" style="731" customWidth="1"/>
    <col min="26" max="26" width="11" style="731" customWidth="1"/>
    <col min="27" max="27" width="14.42578125" style="731" customWidth="1"/>
    <col min="28" max="28" width="4.140625" style="731" customWidth="1"/>
    <col min="29" max="30" width="11" style="731" customWidth="1"/>
    <col min="31" max="31" width="14.42578125" style="731" customWidth="1"/>
    <col min="32" max="32" width="4.140625" style="731" customWidth="1"/>
    <col min="33" max="33" width="14.42578125" style="731" customWidth="1"/>
    <col min="34" max="232" width="11" style="731"/>
    <col min="233" max="233" width="32.7109375" style="731" customWidth="1"/>
    <col min="234" max="237" width="10.7109375" style="731" customWidth="1"/>
    <col min="238" max="238" width="30.7109375" style="731" customWidth="1"/>
    <col min="239" max="244" width="10.140625" style="731" customWidth="1"/>
    <col min="245" max="245" width="28.28515625" style="731" customWidth="1"/>
    <col min="246" max="247" width="20.7109375" style="731" customWidth="1"/>
    <col min="248" max="263" width="11" style="731" customWidth="1"/>
    <col min="264" max="273" width="9.85546875" style="731" customWidth="1"/>
    <col min="274" max="277" width="11" style="731" customWidth="1"/>
    <col min="278" max="278" width="14.42578125" style="731" customWidth="1"/>
    <col min="279" max="279" width="4.140625" style="731" customWidth="1"/>
    <col min="280" max="280" width="13.28515625" style="731" customWidth="1"/>
    <col min="281" max="281" width="28.140625" style="731" customWidth="1"/>
    <col min="282" max="282" width="11" style="731" customWidth="1"/>
    <col min="283" max="283" width="14.42578125" style="731" customWidth="1"/>
    <col min="284" max="284" width="4.140625" style="731" customWidth="1"/>
    <col min="285" max="286" width="11" style="731" customWidth="1"/>
    <col min="287" max="287" width="14.42578125" style="731" customWidth="1"/>
    <col min="288" max="288" width="4.140625" style="731" customWidth="1"/>
    <col min="289" max="289" width="14.42578125" style="731" customWidth="1"/>
    <col min="290" max="488" width="11" style="731"/>
    <col min="489" max="489" width="32.7109375" style="731" customWidth="1"/>
    <col min="490" max="493" width="10.7109375" style="731" customWidth="1"/>
    <col min="494" max="494" width="30.7109375" style="731" customWidth="1"/>
    <col min="495" max="500" width="10.140625" style="731" customWidth="1"/>
    <col min="501" max="501" width="28.28515625" style="731" customWidth="1"/>
    <col min="502" max="503" width="20.7109375" style="731" customWidth="1"/>
    <col min="504" max="519" width="11" style="731" customWidth="1"/>
    <col min="520" max="529" width="9.85546875" style="731" customWidth="1"/>
    <col min="530" max="533" width="11" style="731" customWidth="1"/>
    <col min="534" max="534" width="14.42578125" style="731" customWidth="1"/>
    <col min="535" max="535" width="4.140625" style="731" customWidth="1"/>
    <col min="536" max="536" width="13.28515625" style="731" customWidth="1"/>
    <col min="537" max="537" width="28.140625" style="731" customWidth="1"/>
    <col min="538" max="538" width="11" style="731" customWidth="1"/>
    <col min="539" max="539" width="14.42578125" style="731" customWidth="1"/>
    <col min="540" max="540" width="4.140625" style="731" customWidth="1"/>
    <col min="541" max="542" width="11" style="731" customWidth="1"/>
    <col min="543" max="543" width="14.42578125" style="731" customWidth="1"/>
    <col min="544" max="544" width="4.140625" style="731" customWidth="1"/>
    <col min="545" max="545" width="14.42578125" style="731" customWidth="1"/>
    <col min="546" max="744" width="11" style="731"/>
    <col min="745" max="745" width="32.7109375" style="731" customWidth="1"/>
    <col min="746" max="749" width="10.7109375" style="731" customWidth="1"/>
    <col min="750" max="750" width="30.7109375" style="731" customWidth="1"/>
    <col min="751" max="756" width="10.140625" style="731" customWidth="1"/>
    <col min="757" max="757" width="28.28515625" style="731" customWidth="1"/>
    <col min="758" max="759" width="20.7109375" style="731" customWidth="1"/>
    <col min="760" max="775" width="11" style="731" customWidth="1"/>
    <col min="776" max="785" width="9.85546875" style="731" customWidth="1"/>
    <col min="786" max="789" width="11" style="731" customWidth="1"/>
    <col min="790" max="790" width="14.42578125" style="731" customWidth="1"/>
    <col min="791" max="791" width="4.140625" style="731" customWidth="1"/>
    <col min="792" max="792" width="13.28515625" style="731" customWidth="1"/>
    <col min="793" max="793" width="28.140625" style="731" customWidth="1"/>
    <col min="794" max="794" width="11" style="731" customWidth="1"/>
    <col min="795" max="795" width="14.42578125" style="731" customWidth="1"/>
    <col min="796" max="796" width="4.140625" style="731" customWidth="1"/>
    <col min="797" max="798" width="11" style="731" customWidth="1"/>
    <col min="799" max="799" width="14.42578125" style="731" customWidth="1"/>
    <col min="800" max="800" width="4.140625" style="731" customWidth="1"/>
    <col min="801" max="801" width="14.42578125" style="731" customWidth="1"/>
    <col min="802" max="1000" width="11" style="731"/>
    <col min="1001" max="1001" width="32.7109375" style="731" customWidth="1"/>
    <col min="1002" max="1005" width="10.7109375" style="731" customWidth="1"/>
    <col min="1006" max="1006" width="30.7109375" style="731" customWidth="1"/>
    <col min="1007" max="1012" width="10.140625" style="731" customWidth="1"/>
    <col min="1013" max="1013" width="28.28515625" style="731" customWidth="1"/>
    <col min="1014" max="1015" width="20.7109375" style="731" customWidth="1"/>
    <col min="1016" max="1031" width="11" style="731" customWidth="1"/>
    <col min="1032" max="1041" width="9.85546875" style="731" customWidth="1"/>
    <col min="1042" max="1045" width="11" style="731" customWidth="1"/>
    <col min="1046" max="1046" width="14.42578125" style="731" customWidth="1"/>
    <col min="1047" max="1047" width="4.140625" style="731" customWidth="1"/>
    <col min="1048" max="1048" width="13.28515625" style="731" customWidth="1"/>
    <col min="1049" max="1049" width="28.140625" style="731" customWidth="1"/>
    <col min="1050" max="1050" width="11" style="731" customWidth="1"/>
    <col min="1051" max="1051" width="14.42578125" style="731" customWidth="1"/>
    <col min="1052" max="1052" width="4.140625" style="731" customWidth="1"/>
    <col min="1053" max="1054" width="11" style="731" customWidth="1"/>
    <col min="1055" max="1055" width="14.42578125" style="731" customWidth="1"/>
    <col min="1056" max="1056" width="4.140625" style="731" customWidth="1"/>
    <col min="1057" max="1057" width="14.42578125" style="731" customWidth="1"/>
    <col min="1058" max="1256" width="11" style="731"/>
    <col min="1257" max="1257" width="32.7109375" style="731" customWidth="1"/>
    <col min="1258" max="1261" width="10.7109375" style="731" customWidth="1"/>
    <col min="1262" max="1262" width="30.7109375" style="731" customWidth="1"/>
    <col min="1263" max="1268" width="10.140625" style="731" customWidth="1"/>
    <col min="1269" max="1269" width="28.28515625" style="731" customWidth="1"/>
    <col min="1270" max="1271" width="20.7109375" style="731" customWidth="1"/>
    <col min="1272" max="1287" width="11" style="731" customWidth="1"/>
    <col min="1288" max="1297" width="9.85546875" style="731" customWidth="1"/>
    <col min="1298" max="1301" width="11" style="731" customWidth="1"/>
    <col min="1302" max="1302" width="14.42578125" style="731" customWidth="1"/>
    <col min="1303" max="1303" width="4.140625" style="731" customWidth="1"/>
    <col min="1304" max="1304" width="13.28515625" style="731" customWidth="1"/>
    <col min="1305" max="1305" width="28.140625" style="731" customWidth="1"/>
    <col min="1306" max="1306" width="11" style="731" customWidth="1"/>
    <col min="1307" max="1307" width="14.42578125" style="731" customWidth="1"/>
    <col min="1308" max="1308" width="4.140625" style="731" customWidth="1"/>
    <col min="1309" max="1310" width="11" style="731" customWidth="1"/>
    <col min="1311" max="1311" width="14.42578125" style="731" customWidth="1"/>
    <col min="1312" max="1312" width="4.140625" style="731" customWidth="1"/>
    <col min="1313" max="1313" width="14.42578125" style="731" customWidth="1"/>
    <col min="1314" max="1512" width="11" style="731"/>
    <col min="1513" max="1513" width="32.7109375" style="731" customWidth="1"/>
    <col min="1514" max="1517" width="10.7109375" style="731" customWidth="1"/>
    <col min="1518" max="1518" width="30.7109375" style="731" customWidth="1"/>
    <col min="1519" max="1524" width="10.140625" style="731" customWidth="1"/>
    <col min="1525" max="1525" width="28.28515625" style="731" customWidth="1"/>
    <col min="1526" max="1527" width="20.7109375" style="731" customWidth="1"/>
    <col min="1528" max="1543" width="11" style="731" customWidth="1"/>
    <col min="1544" max="1553" width="9.85546875" style="731" customWidth="1"/>
    <col min="1554" max="1557" width="11" style="731" customWidth="1"/>
    <col min="1558" max="1558" width="14.42578125" style="731" customWidth="1"/>
    <col min="1559" max="1559" width="4.140625" style="731" customWidth="1"/>
    <col min="1560" max="1560" width="13.28515625" style="731" customWidth="1"/>
    <col min="1561" max="1561" width="28.140625" style="731" customWidth="1"/>
    <col min="1562" max="1562" width="11" style="731" customWidth="1"/>
    <col min="1563" max="1563" width="14.42578125" style="731" customWidth="1"/>
    <col min="1564" max="1564" width="4.140625" style="731" customWidth="1"/>
    <col min="1565" max="1566" width="11" style="731" customWidth="1"/>
    <col min="1567" max="1567" width="14.42578125" style="731" customWidth="1"/>
    <col min="1568" max="1568" width="4.140625" style="731" customWidth="1"/>
    <col min="1569" max="1569" width="14.42578125" style="731" customWidth="1"/>
    <col min="1570" max="1768" width="11" style="731"/>
    <col min="1769" max="1769" width="32.7109375" style="731" customWidth="1"/>
    <col min="1770" max="1773" width="10.7109375" style="731" customWidth="1"/>
    <col min="1774" max="1774" width="30.7109375" style="731" customWidth="1"/>
    <col min="1775" max="1780" width="10.140625" style="731" customWidth="1"/>
    <col min="1781" max="1781" width="28.28515625" style="731" customWidth="1"/>
    <col min="1782" max="1783" width="20.7109375" style="731" customWidth="1"/>
    <col min="1784" max="1799" width="11" style="731" customWidth="1"/>
    <col min="1800" max="1809" width="9.85546875" style="731" customWidth="1"/>
    <col min="1810" max="1813" width="11" style="731" customWidth="1"/>
    <col min="1814" max="1814" width="14.42578125" style="731" customWidth="1"/>
    <col min="1815" max="1815" width="4.140625" style="731" customWidth="1"/>
    <col min="1816" max="1816" width="13.28515625" style="731" customWidth="1"/>
    <col min="1817" max="1817" width="28.140625" style="731" customWidth="1"/>
    <col min="1818" max="1818" width="11" style="731" customWidth="1"/>
    <col min="1819" max="1819" width="14.42578125" style="731" customWidth="1"/>
    <col min="1820" max="1820" width="4.140625" style="731" customWidth="1"/>
    <col min="1821" max="1822" width="11" style="731" customWidth="1"/>
    <col min="1823" max="1823" width="14.42578125" style="731" customWidth="1"/>
    <col min="1824" max="1824" width="4.140625" style="731" customWidth="1"/>
    <col min="1825" max="1825" width="14.42578125" style="731" customWidth="1"/>
    <col min="1826" max="2024" width="11" style="731"/>
    <col min="2025" max="2025" width="32.7109375" style="731" customWidth="1"/>
    <col min="2026" max="2029" width="10.7109375" style="731" customWidth="1"/>
    <col min="2030" max="2030" width="30.7109375" style="731" customWidth="1"/>
    <col min="2031" max="2036" width="10.140625" style="731" customWidth="1"/>
    <col min="2037" max="2037" width="28.28515625" style="731" customWidth="1"/>
    <col min="2038" max="2039" width="20.7109375" style="731" customWidth="1"/>
    <col min="2040" max="2055" width="11" style="731" customWidth="1"/>
    <col min="2056" max="2065" width="9.85546875" style="731" customWidth="1"/>
    <col min="2066" max="2069" width="11" style="731" customWidth="1"/>
    <col min="2070" max="2070" width="14.42578125" style="731" customWidth="1"/>
    <col min="2071" max="2071" width="4.140625" style="731" customWidth="1"/>
    <col min="2072" max="2072" width="13.28515625" style="731" customWidth="1"/>
    <col min="2073" max="2073" width="28.140625" style="731" customWidth="1"/>
    <col min="2074" max="2074" width="11" style="731" customWidth="1"/>
    <col min="2075" max="2075" width="14.42578125" style="731" customWidth="1"/>
    <col min="2076" max="2076" width="4.140625" style="731" customWidth="1"/>
    <col min="2077" max="2078" width="11" style="731" customWidth="1"/>
    <col min="2079" max="2079" width="14.42578125" style="731" customWidth="1"/>
    <col min="2080" max="2080" width="4.140625" style="731" customWidth="1"/>
    <col min="2081" max="2081" width="14.42578125" style="731" customWidth="1"/>
    <col min="2082" max="2280" width="11" style="731"/>
    <col min="2281" max="2281" width="32.7109375" style="731" customWidth="1"/>
    <col min="2282" max="2285" width="10.7109375" style="731" customWidth="1"/>
    <col min="2286" max="2286" width="30.7109375" style="731" customWidth="1"/>
    <col min="2287" max="2292" width="10.140625" style="731" customWidth="1"/>
    <col min="2293" max="2293" width="28.28515625" style="731" customWidth="1"/>
    <col min="2294" max="2295" width="20.7109375" style="731" customWidth="1"/>
    <col min="2296" max="2311" width="11" style="731" customWidth="1"/>
    <col min="2312" max="2321" width="9.85546875" style="731" customWidth="1"/>
    <col min="2322" max="2325" width="11" style="731" customWidth="1"/>
    <col min="2326" max="2326" width="14.42578125" style="731" customWidth="1"/>
    <col min="2327" max="2327" width="4.140625" style="731" customWidth="1"/>
    <col min="2328" max="2328" width="13.28515625" style="731" customWidth="1"/>
    <col min="2329" max="2329" width="28.140625" style="731" customWidth="1"/>
    <col min="2330" max="2330" width="11" style="731" customWidth="1"/>
    <col min="2331" max="2331" width="14.42578125" style="731" customWidth="1"/>
    <col min="2332" max="2332" width="4.140625" style="731" customWidth="1"/>
    <col min="2333" max="2334" width="11" style="731" customWidth="1"/>
    <col min="2335" max="2335" width="14.42578125" style="731" customWidth="1"/>
    <col min="2336" max="2336" width="4.140625" style="731" customWidth="1"/>
    <col min="2337" max="2337" width="14.42578125" style="731" customWidth="1"/>
    <col min="2338" max="2536" width="11" style="731"/>
    <col min="2537" max="2537" width="32.7109375" style="731" customWidth="1"/>
    <col min="2538" max="2541" width="10.7109375" style="731" customWidth="1"/>
    <col min="2542" max="2542" width="30.7109375" style="731" customWidth="1"/>
    <col min="2543" max="2548" width="10.140625" style="731" customWidth="1"/>
    <col min="2549" max="2549" width="28.28515625" style="731" customWidth="1"/>
    <col min="2550" max="2551" width="20.7109375" style="731" customWidth="1"/>
    <col min="2552" max="2567" width="11" style="731" customWidth="1"/>
    <col min="2568" max="2577" width="9.85546875" style="731" customWidth="1"/>
    <col min="2578" max="2581" width="11" style="731" customWidth="1"/>
    <col min="2582" max="2582" width="14.42578125" style="731" customWidth="1"/>
    <col min="2583" max="2583" width="4.140625" style="731" customWidth="1"/>
    <col min="2584" max="2584" width="13.28515625" style="731" customWidth="1"/>
    <col min="2585" max="2585" width="28.140625" style="731" customWidth="1"/>
    <col min="2586" max="2586" width="11" style="731" customWidth="1"/>
    <col min="2587" max="2587" width="14.42578125" style="731" customWidth="1"/>
    <col min="2588" max="2588" width="4.140625" style="731" customWidth="1"/>
    <col min="2589" max="2590" width="11" style="731" customWidth="1"/>
    <col min="2591" max="2591" width="14.42578125" style="731" customWidth="1"/>
    <col min="2592" max="2592" width="4.140625" style="731" customWidth="1"/>
    <col min="2593" max="2593" width="14.42578125" style="731" customWidth="1"/>
    <col min="2594" max="2792" width="11" style="731"/>
    <col min="2793" max="2793" width="32.7109375" style="731" customWidth="1"/>
    <col min="2794" max="2797" width="10.7109375" style="731" customWidth="1"/>
    <col min="2798" max="2798" width="30.7109375" style="731" customWidth="1"/>
    <col min="2799" max="2804" width="10.140625" style="731" customWidth="1"/>
    <col min="2805" max="2805" width="28.28515625" style="731" customWidth="1"/>
    <col min="2806" max="2807" width="20.7109375" style="731" customWidth="1"/>
    <col min="2808" max="2823" width="11" style="731" customWidth="1"/>
    <col min="2824" max="2833" width="9.85546875" style="731" customWidth="1"/>
    <col min="2834" max="2837" width="11" style="731" customWidth="1"/>
    <col min="2838" max="2838" width="14.42578125" style="731" customWidth="1"/>
    <col min="2839" max="2839" width="4.140625" style="731" customWidth="1"/>
    <col min="2840" max="2840" width="13.28515625" style="731" customWidth="1"/>
    <col min="2841" max="2841" width="28.140625" style="731" customWidth="1"/>
    <col min="2842" max="2842" width="11" style="731" customWidth="1"/>
    <col min="2843" max="2843" width="14.42578125" style="731" customWidth="1"/>
    <col min="2844" max="2844" width="4.140625" style="731" customWidth="1"/>
    <col min="2845" max="2846" width="11" style="731" customWidth="1"/>
    <col min="2847" max="2847" width="14.42578125" style="731" customWidth="1"/>
    <col min="2848" max="2848" width="4.140625" style="731" customWidth="1"/>
    <col min="2849" max="2849" width="14.42578125" style="731" customWidth="1"/>
    <col min="2850" max="3048" width="11" style="731"/>
    <col min="3049" max="3049" width="32.7109375" style="731" customWidth="1"/>
    <col min="3050" max="3053" width="10.7109375" style="731" customWidth="1"/>
    <col min="3054" max="3054" width="30.7109375" style="731" customWidth="1"/>
    <col min="3055" max="3060" width="10.140625" style="731" customWidth="1"/>
    <col min="3061" max="3061" width="28.28515625" style="731" customWidth="1"/>
    <col min="3062" max="3063" width="20.7109375" style="731" customWidth="1"/>
    <col min="3064" max="3079" width="11" style="731" customWidth="1"/>
    <col min="3080" max="3089" width="9.85546875" style="731" customWidth="1"/>
    <col min="3090" max="3093" width="11" style="731" customWidth="1"/>
    <col min="3094" max="3094" width="14.42578125" style="731" customWidth="1"/>
    <col min="3095" max="3095" width="4.140625" style="731" customWidth="1"/>
    <col min="3096" max="3096" width="13.28515625" style="731" customWidth="1"/>
    <col min="3097" max="3097" width="28.140625" style="731" customWidth="1"/>
    <col min="3098" max="3098" width="11" style="731" customWidth="1"/>
    <col min="3099" max="3099" width="14.42578125" style="731" customWidth="1"/>
    <col min="3100" max="3100" width="4.140625" style="731" customWidth="1"/>
    <col min="3101" max="3102" width="11" style="731" customWidth="1"/>
    <col min="3103" max="3103" width="14.42578125" style="731" customWidth="1"/>
    <col min="3104" max="3104" width="4.140625" style="731" customWidth="1"/>
    <col min="3105" max="3105" width="14.42578125" style="731" customWidth="1"/>
    <col min="3106" max="3304" width="11" style="731"/>
    <col min="3305" max="3305" width="32.7109375" style="731" customWidth="1"/>
    <col min="3306" max="3309" width="10.7109375" style="731" customWidth="1"/>
    <col min="3310" max="3310" width="30.7109375" style="731" customWidth="1"/>
    <col min="3311" max="3316" width="10.140625" style="731" customWidth="1"/>
    <col min="3317" max="3317" width="28.28515625" style="731" customWidth="1"/>
    <col min="3318" max="3319" width="20.7109375" style="731" customWidth="1"/>
    <col min="3320" max="3335" width="11" style="731" customWidth="1"/>
    <col min="3336" max="3345" width="9.85546875" style="731" customWidth="1"/>
    <col min="3346" max="3349" width="11" style="731" customWidth="1"/>
    <col min="3350" max="3350" width="14.42578125" style="731" customWidth="1"/>
    <col min="3351" max="3351" width="4.140625" style="731" customWidth="1"/>
    <col min="3352" max="3352" width="13.28515625" style="731" customWidth="1"/>
    <col min="3353" max="3353" width="28.140625" style="731" customWidth="1"/>
    <col min="3354" max="3354" width="11" style="731" customWidth="1"/>
    <col min="3355" max="3355" width="14.42578125" style="731" customWidth="1"/>
    <col min="3356" max="3356" width="4.140625" style="731" customWidth="1"/>
    <col min="3357" max="3358" width="11" style="731" customWidth="1"/>
    <col min="3359" max="3359" width="14.42578125" style="731" customWidth="1"/>
    <col min="3360" max="3360" width="4.140625" style="731" customWidth="1"/>
    <col min="3361" max="3361" width="14.42578125" style="731" customWidth="1"/>
    <col min="3362" max="3560" width="11" style="731"/>
    <col min="3561" max="3561" width="32.7109375" style="731" customWidth="1"/>
    <col min="3562" max="3565" width="10.7109375" style="731" customWidth="1"/>
    <col min="3566" max="3566" width="30.7109375" style="731" customWidth="1"/>
    <col min="3567" max="3572" width="10.140625" style="731" customWidth="1"/>
    <col min="3573" max="3573" width="28.28515625" style="731" customWidth="1"/>
    <col min="3574" max="3575" width="20.7109375" style="731" customWidth="1"/>
    <col min="3576" max="3591" width="11" style="731" customWidth="1"/>
    <col min="3592" max="3601" width="9.85546875" style="731" customWidth="1"/>
    <col min="3602" max="3605" width="11" style="731" customWidth="1"/>
    <col min="3606" max="3606" width="14.42578125" style="731" customWidth="1"/>
    <col min="3607" max="3607" width="4.140625" style="731" customWidth="1"/>
    <col min="3608" max="3608" width="13.28515625" style="731" customWidth="1"/>
    <col min="3609" max="3609" width="28.140625" style="731" customWidth="1"/>
    <col min="3610" max="3610" width="11" style="731" customWidth="1"/>
    <col min="3611" max="3611" width="14.42578125" style="731" customWidth="1"/>
    <col min="3612" max="3612" width="4.140625" style="731" customWidth="1"/>
    <col min="3613" max="3614" width="11" style="731" customWidth="1"/>
    <col min="3615" max="3615" width="14.42578125" style="731" customWidth="1"/>
    <col min="3616" max="3616" width="4.140625" style="731" customWidth="1"/>
    <col min="3617" max="3617" width="14.42578125" style="731" customWidth="1"/>
    <col min="3618" max="3816" width="11" style="731"/>
    <col min="3817" max="3817" width="32.7109375" style="731" customWidth="1"/>
    <col min="3818" max="3821" width="10.7109375" style="731" customWidth="1"/>
    <col min="3822" max="3822" width="30.7109375" style="731" customWidth="1"/>
    <col min="3823" max="3828" width="10.140625" style="731" customWidth="1"/>
    <col min="3829" max="3829" width="28.28515625" style="731" customWidth="1"/>
    <col min="3830" max="3831" width="20.7109375" style="731" customWidth="1"/>
    <col min="3832" max="3847" width="11" style="731" customWidth="1"/>
    <col min="3848" max="3857" width="9.85546875" style="731" customWidth="1"/>
    <col min="3858" max="3861" width="11" style="731" customWidth="1"/>
    <col min="3862" max="3862" width="14.42578125" style="731" customWidth="1"/>
    <col min="3863" max="3863" width="4.140625" style="731" customWidth="1"/>
    <col min="3864" max="3864" width="13.28515625" style="731" customWidth="1"/>
    <col min="3865" max="3865" width="28.140625" style="731" customWidth="1"/>
    <col min="3866" max="3866" width="11" style="731" customWidth="1"/>
    <col min="3867" max="3867" width="14.42578125" style="731" customWidth="1"/>
    <col min="3868" max="3868" width="4.140625" style="731" customWidth="1"/>
    <col min="3869" max="3870" width="11" style="731" customWidth="1"/>
    <col min="3871" max="3871" width="14.42578125" style="731" customWidth="1"/>
    <col min="3872" max="3872" width="4.140625" style="731" customWidth="1"/>
    <col min="3873" max="3873" width="14.42578125" style="731" customWidth="1"/>
    <col min="3874" max="4072" width="11" style="731"/>
    <col min="4073" max="4073" width="32.7109375" style="731" customWidth="1"/>
    <col min="4074" max="4077" width="10.7109375" style="731" customWidth="1"/>
    <col min="4078" max="4078" width="30.7109375" style="731" customWidth="1"/>
    <col min="4079" max="4084" width="10.140625" style="731" customWidth="1"/>
    <col min="4085" max="4085" width="28.28515625" style="731" customWidth="1"/>
    <col min="4086" max="4087" width="20.7109375" style="731" customWidth="1"/>
    <col min="4088" max="4103" width="11" style="731" customWidth="1"/>
    <col min="4104" max="4113" width="9.85546875" style="731" customWidth="1"/>
    <col min="4114" max="4117" width="11" style="731" customWidth="1"/>
    <col min="4118" max="4118" width="14.42578125" style="731" customWidth="1"/>
    <col min="4119" max="4119" width="4.140625" style="731" customWidth="1"/>
    <col min="4120" max="4120" width="13.28515625" style="731" customWidth="1"/>
    <col min="4121" max="4121" width="28.140625" style="731" customWidth="1"/>
    <col min="4122" max="4122" width="11" style="731" customWidth="1"/>
    <col min="4123" max="4123" width="14.42578125" style="731" customWidth="1"/>
    <col min="4124" max="4124" width="4.140625" style="731" customWidth="1"/>
    <col min="4125" max="4126" width="11" style="731" customWidth="1"/>
    <col min="4127" max="4127" width="14.42578125" style="731" customWidth="1"/>
    <col min="4128" max="4128" width="4.140625" style="731" customWidth="1"/>
    <col min="4129" max="4129" width="14.42578125" style="731" customWidth="1"/>
    <col min="4130" max="4328" width="11" style="731"/>
    <col min="4329" max="4329" width="32.7109375" style="731" customWidth="1"/>
    <col min="4330" max="4333" width="10.7109375" style="731" customWidth="1"/>
    <col min="4334" max="4334" width="30.7109375" style="731" customWidth="1"/>
    <col min="4335" max="4340" width="10.140625" style="731" customWidth="1"/>
    <col min="4341" max="4341" width="28.28515625" style="731" customWidth="1"/>
    <col min="4342" max="4343" width="20.7109375" style="731" customWidth="1"/>
    <col min="4344" max="4359" width="11" style="731" customWidth="1"/>
    <col min="4360" max="4369" width="9.85546875" style="731" customWidth="1"/>
    <col min="4370" max="4373" width="11" style="731" customWidth="1"/>
    <col min="4374" max="4374" width="14.42578125" style="731" customWidth="1"/>
    <col min="4375" max="4375" width="4.140625" style="731" customWidth="1"/>
    <col min="4376" max="4376" width="13.28515625" style="731" customWidth="1"/>
    <col min="4377" max="4377" width="28.140625" style="731" customWidth="1"/>
    <col min="4378" max="4378" width="11" style="731" customWidth="1"/>
    <col min="4379" max="4379" width="14.42578125" style="731" customWidth="1"/>
    <col min="4380" max="4380" width="4.140625" style="731" customWidth="1"/>
    <col min="4381" max="4382" width="11" style="731" customWidth="1"/>
    <col min="4383" max="4383" width="14.42578125" style="731" customWidth="1"/>
    <col min="4384" max="4384" width="4.140625" style="731" customWidth="1"/>
    <col min="4385" max="4385" width="14.42578125" style="731" customWidth="1"/>
    <col min="4386" max="4584" width="11" style="731"/>
    <col min="4585" max="4585" width="32.7109375" style="731" customWidth="1"/>
    <col min="4586" max="4589" width="10.7109375" style="731" customWidth="1"/>
    <col min="4590" max="4590" width="30.7109375" style="731" customWidth="1"/>
    <col min="4591" max="4596" width="10.140625" style="731" customWidth="1"/>
    <col min="4597" max="4597" width="28.28515625" style="731" customWidth="1"/>
    <col min="4598" max="4599" width="20.7109375" style="731" customWidth="1"/>
    <col min="4600" max="4615" width="11" style="731" customWidth="1"/>
    <col min="4616" max="4625" width="9.85546875" style="731" customWidth="1"/>
    <col min="4626" max="4629" width="11" style="731" customWidth="1"/>
    <col min="4630" max="4630" width="14.42578125" style="731" customWidth="1"/>
    <col min="4631" max="4631" width="4.140625" style="731" customWidth="1"/>
    <col min="4632" max="4632" width="13.28515625" style="731" customWidth="1"/>
    <col min="4633" max="4633" width="28.140625" style="731" customWidth="1"/>
    <col min="4634" max="4634" width="11" style="731" customWidth="1"/>
    <col min="4635" max="4635" width="14.42578125" style="731" customWidth="1"/>
    <col min="4636" max="4636" width="4.140625" style="731" customWidth="1"/>
    <col min="4637" max="4638" width="11" style="731" customWidth="1"/>
    <col min="4639" max="4639" width="14.42578125" style="731" customWidth="1"/>
    <col min="4640" max="4640" width="4.140625" style="731" customWidth="1"/>
    <col min="4641" max="4641" width="14.42578125" style="731" customWidth="1"/>
    <col min="4642" max="4840" width="11" style="731"/>
    <col min="4841" max="4841" width="32.7109375" style="731" customWidth="1"/>
    <col min="4842" max="4845" width="10.7109375" style="731" customWidth="1"/>
    <col min="4846" max="4846" width="30.7109375" style="731" customWidth="1"/>
    <col min="4847" max="4852" width="10.140625" style="731" customWidth="1"/>
    <col min="4853" max="4853" width="28.28515625" style="731" customWidth="1"/>
    <col min="4854" max="4855" width="20.7109375" style="731" customWidth="1"/>
    <col min="4856" max="4871" width="11" style="731" customWidth="1"/>
    <col min="4872" max="4881" width="9.85546875" style="731" customWidth="1"/>
    <col min="4882" max="4885" width="11" style="731" customWidth="1"/>
    <col min="4886" max="4886" width="14.42578125" style="731" customWidth="1"/>
    <col min="4887" max="4887" width="4.140625" style="731" customWidth="1"/>
    <col min="4888" max="4888" width="13.28515625" style="731" customWidth="1"/>
    <col min="4889" max="4889" width="28.140625" style="731" customWidth="1"/>
    <col min="4890" max="4890" width="11" style="731" customWidth="1"/>
    <col min="4891" max="4891" width="14.42578125" style="731" customWidth="1"/>
    <col min="4892" max="4892" width="4.140625" style="731" customWidth="1"/>
    <col min="4893" max="4894" width="11" style="731" customWidth="1"/>
    <col min="4895" max="4895" width="14.42578125" style="731" customWidth="1"/>
    <col min="4896" max="4896" width="4.140625" style="731" customWidth="1"/>
    <col min="4897" max="4897" width="14.42578125" style="731" customWidth="1"/>
    <col min="4898" max="5096" width="11" style="731"/>
    <col min="5097" max="5097" width="32.7109375" style="731" customWidth="1"/>
    <col min="5098" max="5101" width="10.7109375" style="731" customWidth="1"/>
    <col min="5102" max="5102" width="30.7109375" style="731" customWidth="1"/>
    <col min="5103" max="5108" width="10.140625" style="731" customWidth="1"/>
    <col min="5109" max="5109" width="28.28515625" style="731" customWidth="1"/>
    <col min="5110" max="5111" width="20.7109375" style="731" customWidth="1"/>
    <col min="5112" max="5127" width="11" style="731" customWidth="1"/>
    <col min="5128" max="5137" width="9.85546875" style="731" customWidth="1"/>
    <col min="5138" max="5141" width="11" style="731" customWidth="1"/>
    <col min="5142" max="5142" width="14.42578125" style="731" customWidth="1"/>
    <col min="5143" max="5143" width="4.140625" style="731" customWidth="1"/>
    <col min="5144" max="5144" width="13.28515625" style="731" customWidth="1"/>
    <col min="5145" max="5145" width="28.140625" style="731" customWidth="1"/>
    <col min="5146" max="5146" width="11" style="731" customWidth="1"/>
    <col min="5147" max="5147" width="14.42578125" style="731" customWidth="1"/>
    <col min="5148" max="5148" width="4.140625" style="731" customWidth="1"/>
    <col min="5149" max="5150" width="11" style="731" customWidth="1"/>
    <col min="5151" max="5151" width="14.42578125" style="731" customWidth="1"/>
    <col min="5152" max="5152" width="4.140625" style="731" customWidth="1"/>
    <col min="5153" max="5153" width="14.42578125" style="731" customWidth="1"/>
    <col min="5154" max="5352" width="11" style="731"/>
    <col min="5353" max="5353" width="32.7109375" style="731" customWidth="1"/>
    <col min="5354" max="5357" width="10.7109375" style="731" customWidth="1"/>
    <col min="5358" max="5358" width="30.7109375" style="731" customWidth="1"/>
    <col min="5359" max="5364" width="10.140625" style="731" customWidth="1"/>
    <col min="5365" max="5365" width="28.28515625" style="731" customWidth="1"/>
    <col min="5366" max="5367" width="20.7109375" style="731" customWidth="1"/>
    <col min="5368" max="5383" width="11" style="731" customWidth="1"/>
    <col min="5384" max="5393" width="9.85546875" style="731" customWidth="1"/>
    <col min="5394" max="5397" width="11" style="731" customWidth="1"/>
    <col min="5398" max="5398" width="14.42578125" style="731" customWidth="1"/>
    <col min="5399" max="5399" width="4.140625" style="731" customWidth="1"/>
    <col min="5400" max="5400" width="13.28515625" style="731" customWidth="1"/>
    <col min="5401" max="5401" width="28.140625" style="731" customWidth="1"/>
    <col min="5402" max="5402" width="11" style="731" customWidth="1"/>
    <col min="5403" max="5403" width="14.42578125" style="731" customWidth="1"/>
    <col min="5404" max="5404" width="4.140625" style="731" customWidth="1"/>
    <col min="5405" max="5406" width="11" style="731" customWidth="1"/>
    <col min="5407" max="5407" width="14.42578125" style="731" customWidth="1"/>
    <col min="5408" max="5408" width="4.140625" style="731" customWidth="1"/>
    <col min="5409" max="5409" width="14.42578125" style="731" customWidth="1"/>
    <col min="5410" max="5608" width="11" style="731"/>
    <col min="5609" max="5609" width="32.7109375" style="731" customWidth="1"/>
    <col min="5610" max="5613" width="10.7109375" style="731" customWidth="1"/>
    <col min="5614" max="5614" width="30.7109375" style="731" customWidth="1"/>
    <col min="5615" max="5620" width="10.140625" style="731" customWidth="1"/>
    <col min="5621" max="5621" width="28.28515625" style="731" customWidth="1"/>
    <col min="5622" max="5623" width="20.7109375" style="731" customWidth="1"/>
    <col min="5624" max="5639" width="11" style="731" customWidth="1"/>
    <col min="5640" max="5649" width="9.85546875" style="731" customWidth="1"/>
    <col min="5650" max="5653" width="11" style="731" customWidth="1"/>
    <col min="5654" max="5654" width="14.42578125" style="731" customWidth="1"/>
    <col min="5655" max="5655" width="4.140625" style="731" customWidth="1"/>
    <col min="5656" max="5656" width="13.28515625" style="731" customWidth="1"/>
    <col min="5657" max="5657" width="28.140625" style="731" customWidth="1"/>
    <col min="5658" max="5658" width="11" style="731" customWidth="1"/>
    <col min="5659" max="5659" width="14.42578125" style="731" customWidth="1"/>
    <col min="5660" max="5660" width="4.140625" style="731" customWidth="1"/>
    <col min="5661" max="5662" width="11" style="731" customWidth="1"/>
    <col min="5663" max="5663" width="14.42578125" style="731" customWidth="1"/>
    <col min="5664" max="5664" width="4.140625" style="731" customWidth="1"/>
    <col min="5665" max="5665" width="14.42578125" style="731" customWidth="1"/>
    <col min="5666" max="5864" width="11" style="731"/>
    <col min="5865" max="5865" width="32.7109375" style="731" customWidth="1"/>
    <col min="5866" max="5869" width="10.7109375" style="731" customWidth="1"/>
    <col min="5870" max="5870" width="30.7109375" style="731" customWidth="1"/>
    <col min="5871" max="5876" width="10.140625" style="731" customWidth="1"/>
    <col min="5877" max="5877" width="28.28515625" style="731" customWidth="1"/>
    <col min="5878" max="5879" width="20.7109375" style="731" customWidth="1"/>
    <col min="5880" max="5895" width="11" style="731" customWidth="1"/>
    <col min="5896" max="5905" width="9.85546875" style="731" customWidth="1"/>
    <col min="5906" max="5909" width="11" style="731" customWidth="1"/>
    <col min="5910" max="5910" width="14.42578125" style="731" customWidth="1"/>
    <col min="5911" max="5911" width="4.140625" style="731" customWidth="1"/>
    <col min="5912" max="5912" width="13.28515625" style="731" customWidth="1"/>
    <col min="5913" max="5913" width="28.140625" style="731" customWidth="1"/>
    <col min="5914" max="5914" width="11" style="731" customWidth="1"/>
    <col min="5915" max="5915" width="14.42578125" style="731" customWidth="1"/>
    <col min="5916" max="5916" width="4.140625" style="731" customWidth="1"/>
    <col min="5917" max="5918" width="11" style="731" customWidth="1"/>
    <col min="5919" max="5919" width="14.42578125" style="731" customWidth="1"/>
    <col min="5920" max="5920" width="4.140625" style="731" customWidth="1"/>
    <col min="5921" max="5921" width="14.42578125" style="731" customWidth="1"/>
    <col min="5922" max="6120" width="11" style="731"/>
    <col min="6121" max="6121" width="32.7109375" style="731" customWidth="1"/>
    <col min="6122" max="6125" width="10.7109375" style="731" customWidth="1"/>
    <col min="6126" max="6126" width="30.7109375" style="731" customWidth="1"/>
    <col min="6127" max="6132" width="10.140625" style="731" customWidth="1"/>
    <col min="6133" max="6133" width="28.28515625" style="731" customWidth="1"/>
    <col min="6134" max="6135" width="20.7109375" style="731" customWidth="1"/>
    <col min="6136" max="6151" width="11" style="731" customWidth="1"/>
    <col min="6152" max="6161" width="9.85546875" style="731" customWidth="1"/>
    <col min="6162" max="6165" width="11" style="731" customWidth="1"/>
    <col min="6166" max="6166" width="14.42578125" style="731" customWidth="1"/>
    <col min="6167" max="6167" width="4.140625" style="731" customWidth="1"/>
    <col min="6168" max="6168" width="13.28515625" style="731" customWidth="1"/>
    <col min="6169" max="6169" width="28.140625" style="731" customWidth="1"/>
    <col min="6170" max="6170" width="11" style="731" customWidth="1"/>
    <col min="6171" max="6171" width="14.42578125" style="731" customWidth="1"/>
    <col min="6172" max="6172" width="4.140625" style="731" customWidth="1"/>
    <col min="6173" max="6174" width="11" style="731" customWidth="1"/>
    <col min="6175" max="6175" width="14.42578125" style="731" customWidth="1"/>
    <col min="6176" max="6176" width="4.140625" style="731" customWidth="1"/>
    <col min="6177" max="6177" width="14.42578125" style="731" customWidth="1"/>
    <col min="6178" max="6376" width="11" style="731"/>
    <col min="6377" max="6377" width="32.7109375" style="731" customWidth="1"/>
    <col min="6378" max="6381" width="10.7109375" style="731" customWidth="1"/>
    <col min="6382" max="6382" width="30.7109375" style="731" customWidth="1"/>
    <col min="6383" max="6388" width="10.140625" style="731" customWidth="1"/>
    <col min="6389" max="6389" width="28.28515625" style="731" customWidth="1"/>
    <col min="6390" max="6391" width="20.7109375" style="731" customWidth="1"/>
    <col min="6392" max="6407" width="11" style="731" customWidth="1"/>
    <col min="6408" max="6417" width="9.85546875" style="731" customWidth="1"/>
    <col min="6418" max="6421" width="11" style="731" customWidth="1"/>
    <col min="6422" max="6422" width="14.42578125" style="731" customWidth="1"/>
    <col min="6423" max="6423" width="4.140625" style="731" customWidth="1"/>
    <col min="6424" max="6424" width="13.28515625" style="731" customWidth="1"/>
    <col min="6425" max="6425" width="28.140625" style="731" customWidth="1"/>
    <col min="6426" max="6426" width="11" style="731" customWidth="1"/>
    <col min="6427" max="6427" width="14.42578125" style="731" customWidth="1"/>
    <col min="6428" max="6428" width="4.140625" style="731" customWidth="1"/>
    <col min="6429" max="6430" width="11" style="731" customWidth="1"/>
    <col min="6431" max="6431" width="14.42578125" style="731" customWidth="1"/>
    <col min="6432" max="6432" width="4.140625" style="731" customWidth="1"/>
    <col min="6433" max="6433" width="14.42578125" style="731" customWidth="1"/>
    <col min="6434" max="6632" width="11" style="731"/>
    <col min="6633" max="6633" width="32.7109375" style="731" customWidth="1"/>
    <col min="6634" max="6637" width="10.7109375" style="731" customWidth="1"/>
    <col min="6638" max="6638" width="30.7109375" style="731" customWidth="1"/>
    <col min="6639" max="6644" width="10.140625" style="731" customWidth="1"/>
    <col min="6645" max="6645" width="28.28515625" style="731" customWidth="1"/>
    <col min="6646" max="6647" width="20.7109375" style="731" customWidth="1"/>
    <col min="6648" max="6663" width="11" style="731" customWidth="1"/>
    <col min="6664" max="6673" width="9.85546875" style="731" customWidth="1"/>
    <col min="6674" max="6677" width="11" style="731" customWidth="1"/>
    <col min="6678" max="6678" width="14.42578125" style="731" customWidth="1"/>
    <col min="6679" max="6679" width="4.140625" style="731" customWidth="1"/>
    <col min="6680" max="6680" width="13.28515625" style="731" customWidth="1"/>
    <col min="6681" max="6681" width="28.140625" style="731" customWidth="1"/>
    <col min="6682" max="6682" width="11" style="731" customWidth="1"/>
    <col min="6683" max="6683" width="14.42578125" style="731" customWidth="1"/>
    <col min="6684" max="6684" width="4.140625" style="731" customWidth="1"/>
    <col min="6685" max="6686" width="11" style="731" customWidth="1"/>
    <col min="6687" max="6687" width="14.42578125" style="731" customWidth="1"/>
    <col min="6688" max="6688" width="4.140625" style="731" customWidth="1"/>
    <col min="6689" max="6689" width="14.42578125" style="731" customWidth="1"/>
    <col min="6690" max="6888" width="11" style="731"/>
    <col min="6889" max="6889" width="32.7109375" style="731" customWidth="1"/>
    <col min="6890" max="6893" width="10.7109375" style="731" customWidth="1"/>
    <col min="6894" max="6894" width="30.7109375" style="731" customWidth="1"/>
    <col min="6895" max="6900" width="10.140625" style="731" customWidth="1"/>
    <col min="6901" max="6901" width="28.28515625" style="731" customWidth="1"/>
    <col min="6902" max="6903" width="20.7109375" style="731" customWidth="1"/>
    <col min="6904" max="6919" width="11" style="731" customWidth="1"/>
    <col min="6920" max="6929" width="9.85546875" style="731" customWidth="1"/>
    <col min="6930" max="6933" width="11" style="731" customWidth="1"/>
    <col min="6934" max="6934" width="14.42578125" style="731" customWidth="1"/>
    <col min="6935" max="6935" width="4.140625" style="731" customWidth="1"/>
    <col min="6936" max="6936" width="13.28515625" style="731" customWidth="1"/>
    <col min="6937" max="6937" width="28.140625" style="731" customWidth="1"/>
    <col min="6938" max="6938" width="11" style="731" customWidth="1"/>
    <col min="6939" max="6939" width="14.42578125" style="731" customWidth="1"/>
    <col min="6940" max="6940" width="4.140625" style="731" customWidth="1"/>
    <col min="6941" max="6942" width="11" style="731" customWidth="1"/>
    <col min="6943" max="6943" width="14.42578125" style="731" customWidth="1"/>
    <col min="6944" max="6944" width="4.140625" style="731" customWidth="1"/>
    <col min="6945" max="6945" width="14.42578125" style="731" customWidth="1"/>
    <col min="6946" max="7144" width="11" style="731"/>
    <col min="7145" max="7145" width="32.7109375" style="731" customWidth="1"/>
    <col min="7146" max="7149" width="10.7109375" style="731" customWidth="1"/>
    <col min="7150" max="7150" width="30.7109375" style="731" customWidth="1"/>
    <col min="7151" max="7156" width="10.140625" style="731" customWidth="1"/>
    <col min="7157" max="7157" width="28.28515625" style="731" customWidth="1"/>
    <col min="7158" max="7159" width="20.7109375" style="731" customWidth="1"/>
    <col min="7160" max="7175" width="11" style="731" customWidth="1"/>
    <col min="7176" max="7185" width="9.85546875" style="731" customWidth="1"/>
    <col min="7186" max="7189" width="11" style="731" customWidth="1"/>
    <col min="7190" max="7190" width="14.42578125" style="731" customWidth="1"/>
    <col min="7191" max="7191" width="4.140625" style="731" customWidth="1"/>
    <col min="7192" max="7192" width="13.28515625" style="731" customWidth="1"/>
    <col min="7193" max="7193" width="28.140625" style="731" customWidth="1"/>
    <col min="7194" max="7194" width="11" style="731" customWidth="1"/>
    <col min="7195" max="7195" width="14.42578125" style="731" customWidth="1"/>
    <col min="7196" max="7196" width="4.140625" style="731" customWidth="1"/>
    <col min="7197" max="7198" width="11" style="731" customWidth="1"/>
    <col min="7199" max="7199" width="14.42578125" style="731" customWidth="1"/>
    <col min="7200" max="7200" width="4.140625" style="731" customWidth="1"/>
    <col min="7201" max="7201" width="14.42578125" style="731" customWidth="1"/>
    <col min="7202" max="7400" width="11" style="731"/>
    <col min="7401" max="7401" width="32.7109375" style="731" customWidth="1"/>
    <col min="7402" max="7405" width="10.7109375" style="731" customWidth="1"/>
    <col min="7406" max="7406" width="30.7109375" style="731" customWidth="1"/>
    <col min="7407" max="7412" width="10.140625" style="731" customWidth="1"/>
    <col min="7413" max="7413" width="28.28515625" style="731" customWidth="1"/>
    <col min="7414" max="7415" width="20.7109375" style="731" customWidth="1"/>
    <col min="7416" max="7431" width="11" style="731" customWidth="1"/>
    <col min="7432" max="7441" width="9.85546875" style="731" customWidth="1"/>
    <col min="7442" max="7445" width="11" style="731" customWidth="1"/>
    <col min="7446" max="7446" width="14.42578125" style="731" customWidth="1"/>
    <col min="7447" max="7447" width="4.140625" style="731" customWidth="1"/>
    <col min="7448" max="7448" width="13.28515625" style="731" customWidth="1"/>
    <col min="7449" max="7449" width="28.140625" style="731" customWidth="1"/>
    <col min="7450" max="7450" width="11" style="731" customWidth="1"/>
    <col min="7451" max="7451" width="14.42578125" style="731" customWidth="1"/>
    <col min="7452" max="7452" width="4.140625" style="731" customWidth="1"/>
    <col min="7453" max="7454" width="11" style="731" customWidth="1"/>
    <col min="7455" max="7455" width="14.42578125" style="731" customWidth="1"/>
    <col min="7456" max="7456" width="4.140625" style="731" customWidth="1"/>
    <col min="7457" max="7457" width="14.42578125" style="731" customWidth="1"/>
    <col min="7458" max="7656" width="11" style="731"/>
    <col min="7657" max="7657" width="32.7109375" style="731" customWidth="1"/>
    <col min="7658" max="7661" width="10.7109375" style="731" customWidth="1"/>
    <col min="7662" max="7662" width="30.7109375" style="731" customWidth="1"/>
    <col min="7663" max="7668" width="10.140625" style="731" customWidth="1"/>
    <col min="7669" max="7669" width="28.28515625" style="731" customWidth="1"/>
    <col min="7670" max="7671" width="20.7109375" style="731" customWidth="1"/>
    <col min="7672" max="7687" width="11" style="731" customWidth="1"/>
    <col min="7688" max="7697" width="9.85546875" style="731" customWidth="1"/>
    <col min="7698" max="7701" width="11" style="731" customWidth="1"/>
    <col min="7702" max="7702" width="14.42578125" style="731" customWidth="1"/>
    <col min="7703" max="7703" width="4.140625" style="731" customWidth="1"/>
    <col min="7704" max="7704" width="13.28515625" style="731" customWidth="1"/>
    <col min="7705" max="7705" width="28.140625" style="731" customWidth="1"/>
    <col min="7706" max="7706" width="11" style="731" customWidth="1"/>
    <col min="7707" max="7707" width="14.42578125" style="731" customWidth="1"/>
    <col min="7708" max="7708" width="4.140625" style="731" customWidth="1"/>
    <col min="7709" max="7710" width="11" style="731" customWidth="1"/>
    <col min="7711" max="7711" width="14.42578125" style="731" customWidth="1"/>
    <col min="7712" max="7712" width="4.140625" style="731" customWidth="1"/>
    <col min="7713" max="7713" width="14.42578125" style="731" customWidth="1"/>
    <col min="7714" max="7912" width="11" style="731"/>
    <col min="7913" max="7913" width="32.7109375" style="731" customWidth="1"/>
    <col min="7914" max="7917" width="10.7109375" style="731" customWidth="1"/>
    <col min="7918" max="7918" width="30.7109375" style="731" customWidth="1"/>
    <col min="7919" max="7924" width="10.140625" style="731" customWidth="1"/>
    <col min="7925" max="7925" width="28.28515625" style="731" customWidth="1"/>
    <col min="7926" max="7927" width="20.7109375" style="731" customWidth="1"/>
    <col min="7928" max="7943" width="11" style="731" customWidth="1"/>
    <col min="7944" max="7953" width="9.85546875" style="731" customWidth="1"/>
    <col min="7954" max="7957" width="11" style="731" customWidth="1"/>
    <col min="7958" max="7958" width="14.42578125" style="731" customWidth="1"/>
    <col min="7959" max="7959" width="4.140625" style="731" customWidth="1"/>
    <col min="7960" max="7960" width="13.28515625" style="731" customWidth="1"/>
    <col min="7961" max="7961" width="28.140625" style="731" customWidth="1"/>
    <col min="7962" max="7962" width="11" style="731" customWidth="1"/>
    <col min="7963" max="7963" width="14.42578125" style="731" customWidth="1"/>
    <col min="7964" max="7964" width="4.140625" style="731" customWidth="1"/>
    <col min="7965" max="7966" width="11" style="731" customWidth="1"/>
    <col min="7967" max="7967" width="14.42578125" style="731" customWidth="1"/>
    <col min="7968" max="7968" width="4.140625" style="731" customWidth="1"/>
    <col min="7969" max="7969" width="14.42578125" style="731" customWidth="1"/>
    <col min="7970" max="8168" width="11" style="731"/>
    <col min="8169" max="8169" width="32.7109375" style="731" customWidth="1"/>
    <col min="8170" max="8173" width="10.7109375" style="731" customWidth="1"/>
    <col min="8174" max="8174" width="30.7109375" style="731" customWidth="1"/>
    <col min="8175" max="8180" width="10.140625" style="731" customWidth="1"/>
    <col min="8181" max="8181" width="28.28515625" style="731" customWidth="1"/>
    <col min="8182" max="8183" width="20.7109375" style="731" customWidth="1"/>
    <col min="8184" max="8199" width="11" style="731" customWidth="1"/>
    <col min="8200" max="8209" width="9.85546875" style="731" customWidth="1"/>
    <col min="8210" max="8213" width="11" style="731" customWidth="1"/>
    <col min="8214" max="8214" width="14.42578125" style="731" customWidth="1"/>
    <col min="8215" max="8215" width="4.140625" style="731" customWidth="1"/>
    <col min="8216" max="8216" width="13.28515625" style="731" customWidth="1"/>
    <col min="8217" max="8217" width="28.140625" style="731" customWidth="1"/>
    <col min="8218" max="8218" width="11" style="731" customWidth="1"/>
    <col min="8219" max="8219" width="14.42578125" style="731" customWidth="1"/>
    <col min="8220" max="8220" width="4.140625" style="731" customWidth="1"/>
    <col min="8221" max="8222" width="11" style="731" customWidth="1"/>
    <col min="8223" max="8223" width="14.42578125" style="731" customWidth="1"/>
    <col min="8224" max="8224" width="4.140625" style="731" customWidth="1"/>
    <col min="8225" max="8225" width="14.42578125" style="731" customWidth="1"/>
    <col min="8226" max="8424" width="11" style="731"/>
    <col min="8425" max="8425" width="32.7109375" style="731" customWidth="1"/>
    <col min="8426" max="8429" width="10.7109375" style="731" customWidth="1"/>
    <col min="8430" max="8430" width="30.7109375" style="731" customWidth="1"/>
    <col min="8431" max="8436" width="10.140625" style="731" customWidth="1"/>
    <col min="8437" max="8437" width="28.28515625" style="731" customWidth="1"/>
    <col min="8438" max="8439" width="20.7109375" style="731" customWidth="1"/>
    <col min="8440" max="8455" width="11" style="731" customWidth="1"/>
    <col min="8456" max="8465" width="9.85546875" style="731" customWidth="1"/>
    <col min="8466" max="8469" width="11" style="731" customWidth="1"/>
    <col min="8470" max="8470" width="14.42578125" style="731" customWidth="1"/>
    <col min="8471" max="8471" width="4.140625" style="731" customWidth="1"/>
    <col min="8472" max="8472" width="13.28515625" style="731" customWidth="1"/>
    <col min="8473" max="8473" width="28.140625" style="731" customWidth="1"/>
    <col min="8474" max="8474" width="11" style="731" customWidth="1"/>
    <col min="8475" max="8475" width="14.42578125" style="731" customWidth="1"/>
    <col min="8476" max="8476" width="4.140625" style="731" customWidth="1"/>
    <col min="8477" max="8478" width="11" style="731" customWidth="1"/>
    <col min="8479" max="8479" width="14.42578125" style="731" customWidth="1"/>
    <col min="8480" max="8480" width="4.140625" style="731" customWidth="1"/>
    <col min="8481" max="8481" width="14.42578125" style="731" customWidth="1"/>
    <col min="8482" max="8680" width="11" style="731"/>
    <col min="8681" max="8681" width="32.7109375" style="731" customWidth="1"/>
    <col min="8682" max="8685" width="10.7109375" style="731" customWidth="1"/>
    <col min="8686" max="8686" width="30.7109375" style="731" customWidth="1"/>
    <col min="8687" max="8692" width="10.140625" style="731" customWidth="1"/>
    <col min="8693" max="8693" width="28.28515625" style="731" customWidth="1"/>
    <col min="8694" max="8695" width="20.7109375" style="731" customWidth="1"/>
    <col min="8696" max="8711" width="11" style="731" customWidth="1"/>
    <col min="8712" max="8721" width="9.85546875" style="731" customWidth="1"/>
    <col min="8722" max="8725" width="11" style="731" customWidth="1"/>
    <col min="8726" max="8726" width="14.42578125" style="731" customWidth="1"/>
    <col min="8727" max="8727" width="4.140625" style="731" customWidth="1"/>
    <col min="8728" max="8728" width="13.28515625" style="731" customWidth="1"/>
    <col min="8729" max="8729" width="28.140625" style="731" customWidth="1"/>
    <col min="8730" max="8730" width="11" style="731" customWidth="1"/>
    <col min="8731" max="8731" width="14.42578125" style="731" customWidth="1"/>
    <col min="8732" max="8732" width="4.140625" style="731" customWidth="1"/>
    <col min="8733" max="8734" width="11" style="731" customWidth="1"/>
    <col min="8735" max="8735" width="14.42578125" style="731" customWidth="1"/>
    <col min="8736" max="8736" width="4.140625" style="731" customWidth="1"/>
    <col min="8737" max="8737" width="14.42578125" style="731" customWidth="1"/>
    <col min="8738" max="8936" width="11" style="731"/>
    <col min="8937" max="8937" width="32.7109375" style="731" customWidth="1"/>
    <col min="8938" max="8941" width="10.7109375" style="731" customWidth="1"/>
    <col min="8942" max="8942" width="30.7109375" style="731" customWidth="1"/>
    <col min="8943" max="8948" width="10.140625" style="731" customWidth="1"/>
    <col min="8949" max="8949" width="28.28515625" style="731" customWidth="1"/>
    <col min="8950" max="8951" width="20.7109375" style="731" customWidth="1"/>
    <col min="8952" max="8967" width="11" style="731" customWidth="1"/>
    <col min="8968" max="8977" width="9.85546875" style="731" customWidth="1"/>
    <col min="8978" max="8981" width="11" style="731" customWidth="1"/>
    <col min="8982" max="8982" width="14.42578125" style="731" customWidth="1"/>
    <col min="8983" max="8983" width="4.140625" style="731" customWidth="1"/>
    <col min="8984" max="8984" width="13.28515625" style="731" customWidth="1"/>
    <col min="8985" max="8985" width="28.140625" style="731" customWidth="1"/>
    <col min="8986" max="8986" width="11" style="731" customWidth="1"/>
    <col min="8987" max="8987" width="14.42578125" style="731" customWidth="1"/>
    <col min="8988" max="8988" width="4.140625" style="731" customWidth="1"/>
    <col min="8989" max="8990" width="11" style="731" customWidth="1"/>
    <col min="8991" max="8991" width="14.42578125" style="731" customWidth="1"/>
    <col min="8992" max="8992" width="4.140625" style="731" customWidth="1"/>
    <col min="8993" max="8993" width="14.42578125" style="731" customWidth="1"/>
    <col min="8994" max="9192" width="11" style="731"/>
    <col min="9193" max="9193" width="32.7109375" style="731" customWidth="1"/>
    <col min="9194" max="9197" width="10.7109375" style="731" customWidth="1"/>
    <col min="9198" max="9198" width="30.7109375" style="731" customWidth="1"/>
    <col min="9199" max="9204" width="10.140625" style="731" customWidth="1"/>
    <col min="9205" max="9205" width="28.28515625" style="731" customWidth="1"/>
    <col min="9206" max="9207" width="20.7109375" style="731" customWidth="1"/>
    <col min="9208" max="9223" width="11" style="731" customWidth="1"/>
    <col min="9224" max="9233" width="9.85546875" style="731" customWidth="1"/>
    <col min="9234" max="9237" width="11" style="731" customWidth="1"/>
    <col min="9238" max="9238" width="14.42578125" style="731" customWidth="1"/>
    <col min="9239" max="9239" width="4.140625" style="731" customWidth="1"/>
    <col min="9240" max="9240" width="13.28515625" style="731" customWidth="1"/>
    <col min="9241" max="9241" width="28.140625" style="731" customWidth="1"/>
    <col min="9242" max="9242" width="11" style="731" customWidth="1"/>
    <col min="9243" max="9243" width="14.42578125" style="731" customWidth="1"/>
    <col min="9244" max="9244" width="4.140625" style="731" customWidth="1"/>
    <col min="9245" max="9246" width="11" style="731" customWidth="1"/>
    <col min="9247" max="9247" width="14.42578125" style="731" customWidth="1"/>
    <col min="9248" max="9248" width="4.140625" style="731" customWidth="1"/>
    <col min="9249" max="9249" width="14.42578125" style="731" customWidth="1"/>
    <col min="9250" max="9448" width="11" style="731"/>
    <col min="9449" max="9449" width="32.7109375" style="731" customWidth="1"/>
    <col min="9450" max="9453" width="10.7109375" style="731" customWidth="1"/>
    <col min="9454" max="9454" width="30.7109375" style="731" customWidth="1"/>
    <col min="9455" max="9460" width="10.140625" style="731" customWidth="1"/>
    <col min="9461" max="9461" width="28.28515625" style="731" customWidth="1"/>
    <col min="9462" max="9463" width="20.7109375" style="731" customWidth="1"/>
    <col min="9464" max="9479" width="11" style="731" customWidth="1"/>
    <col min="9480" max="9489" width="9.85546875" style="731" customWidth="1"/>
    <col min="9490" max="9493" width="11" style="731" customWidth="1"/>
    <col min="9494" max="9494" width="14.42578125" style="731" customWidth="1"/>
    <col min="9495" max="9495" width="4.140625" style="731" customWidth="1"/>
    <col min="9496" max="9496" width="13.28515625" style="731" customWidth="1"/>
    <col min="9497" max="9497" width="28.140625" style="731" customWidth="1"/>
    <col min="9498" max="9498" width="11" style="731" customWidth="1"/>
    <col min="9499" max="9499" width="14.42578125" style="731" customWidth="1"/>
    <col min="9500" max="9500" width="4.140625" style="731" customWidth="1"/>
    <col min="9501" max="9502" width="11" style="731" customWidth="1"/>
    <col min="9503" max="9503" width="14.42578125" style="731" customWidth="1"/>
    <col min="9504" max="9504" width="4.140625" style="731" customWidth="1"/>
    <col min="9505" max="9505" width="14.42578125" style="731" customWidth="1"/>
    <col min="9506" max="9704" width="11" style="731"/>
    <col min="9705" max="9705" width="32.7109375" style="731" customWidth="1"/>
    <col min="9706" max="9709" width="10.7109375" style="731" customWidth="1"/>
    <col min="9710" max="9710" width="30.7109375" style="731" customWidth="1"/>
    <col min="9711" max="9716" width="10.140625" style="731" customWidth="1"/>
    <col min="9717" max="9717" width="28.28515625" style="731" customWidth="1"/>
    <col min="9718" max="9719" width="20.7109375" style="731" customWidth="1"/>
    <col min="9720" max="9735" width="11" style="731" customWidth="1"/>
    <col min="9736" max="9745" width="9.85546875" style="731" customWidth="1"/>
    <col min="9746" max="9749" width="11" style="731" customWidth="1"/>
    <col min="9750" max="9750" width="14.42578125" style="731" customWidth="1"/>
    <col min="9751" max="9751" width="4.140625" style="731" customWidth="1"/>
    <col min="9752" max="9752" width="13.28515625" style="731" customWidth="1"/>
    <col min="9753" max="9753" width="28.140625" style="731" customWidth="1"/>
    <col min="9754" max="9754" width="11" style="731" customWidth="1"/>
    <col min="9755" max="9755" width="14.42578125" style="731" customWidth="1"/>
    <col min="9756" max="9756" width="4.140625" style="731" customWidth="1"/>
    <col min="9757" max="9758" width="11" style="731" customWidth="1"/>
    <col min="9759" max="9759" width="14.42578125" style="731" customWidth="1"/>
    <col min="9760" max="9760" width="4.140625" style="731" customWidth="1"/>
    <col min="9761" max="9761" width="14.42578125" style="731" customWidth="1"/>
    <col min="9762" max="9960" width="11" style="731"/>
    <col min="9961" max="9961" width="32.7109375" style="731" customWidth="1"/>
    <col min="9962" max="9965" width="10.7109375" style="731" customWidth="1"/>
    <col min="9966" max="9966" width="30.7109375" style="731" customWidth="1"/>
    <col min="9967" max="9972" width="10.140625" style="731" customWidth="1"/>
    <col min="9973" max="9973" width="28.28515625" style="731" customWidth="1"/>
    <col min="9974" max="9975" width="20.7109375" style="731" customWidth="1"/>
    <col min="9976" max="9991" width="11" style="731" customWidth="1"/>
    <col min="9992" max="10001" width="9.85546875" style="731" customWidth="1"/>
    <col min="10002" max="10005" width="11" style="731" customWidth="1"/>
    <col min="10006" max="10006" width="14.42578125" style="731" customWidth="1"/>
    <col min="10007" max="10007" width="4.140625" style="731" customWidth="1"/>
    <col min="10008" max="10008" width="13.28515625" style="731" customWidth="1"/>
    <col min="10009" max="10009" width="28.140625" style="731" customWidth="1"/>
    <col min="10010" max="10010" width="11" style="731" customWidth="1"/>
    <col min="10011" max="10011" width="14.42578125" style="731" customWidth="1"/>
    <col min="10012" max="10012" width="4.140625" style="731" customWidth="1"/>
    <col min="10013" max="10014" width="11" style="731" customWidth="1"/>
    <col min="10015" max="10015" width="14.42578125" style="731" customWidth="1"/>
    <col min="10016" max="10016" width="4.140625" style="731" customWidth="1"/>
    <col min="10017" max="10017" width="14.42578125" style="731" customWidth="1"/>
    <col min="10018" max="10216" width="11" style="731"/>
    <col min="10217" max="10217" width="32.7109375" style="731" customWidth="1"/>
    <col min="10218" max="10221" width="10.7109375" style="731" customWidth="1"/>
    <col min="10222" max="10222" width="30.7109375" style="731" customWidth="1"/>
    <col min="10223" max="10228" width="10.140625" style="731" customWidth="1"/>
    <col min="10229" max="10229" width="28.28515625" style="731" customWidth="1"/>
    <col min="10230" max="10231" width="20.7109375" style="731" customWidth="1"/>
    <col min="10232" max="10247" width="11" style="731" customWidth="1"/>
    <col min="10248" max="10257" width="9.85546875" style="731" customWidth="1"/>
    <col min="10258" max="10261" width="11" style="731" customWidth="1"/>
    <col min="10262" max="10262" width="14.42578125" style="731" customWidth="1"/>
    <col min="10263" max="10263" width="4.140625" style="731" customWidth="1"/>
    <col min="10264" max="10264" width="13.28515625" style="731" customWidth="1"/>
    <col min="10265" max="10265" width="28.140625" style="731" customWidth="1"/>
    <col min="10266" max="10266" width="11" style="731" customWidth="1"/>
    <col min="10267" max="10267" width="14.42578125" style="731" customWidth="1"/>
    <col min="10268" max="10268" width="4.140625" style="731" customWidth="1"/>
    <col min="10269" max="10270" width="11" style="731" customWidth="1"/>
    <col min="10271" max="10271" width="14.42578125" style="731" customWidth="1"/>
    <col min="10272" max="10272" width="4.140625" style="731" customWidth="1"/>
    <col min="10273" max="10273" width="14.42578125" style="731" customWidth="1"/>
    <col min="10274" max="10472" width="11" style="731"/>
    <col min="10473" max="10473" width="32.7109375" style="731" customWidth="1"/>
    <col min="10474" max="10477" width="10.7109375" style="731" customWidth="1"/>
    <col min="10478" max="10478" width="30.7109375" style="731" customWidth="1"/>
    <col min="10479" max="10484" width="10.140625" style="731" customWidth="1"/>
    <col min="10485" max="10485" width="28.28515625" style="731" customWidth="1"/>
    <col min="10486" max="10487" width="20.7109375" style="731" customWidth="1"/>
    <col min="10488" max="10503" width="11" style="731" customWidth="1"/>
    <col min="10504" max="10513" width="9.85546875" style="731" customWidth="1"/>
    <col min="10514" max="10517" width="11" style="731" customWidth="1"/>
    <col min="10518" max="10518" width="14.42578125" style="731" customWidth="1"/>
    <col min="10519" max="10519" width="4.140625" style="731" customWidth="1"/>
    <col min="10520" max="10520" width="13.28515625" style="731" customWidth="1"/>
    <col min="10521" max="10521" width="28.140625" style="731" customWidth="1"/>
    <col min="10522" max="10522" width="11" style="731" customWidth="1"/>
    <col min="10523" max="10523" width="14.42578125" style="731" customWidth="1"/>
    <col min="10524" max="10524" width="4.140625" style="731" customWidth="1"/>
    <col min="10525" max="10526" width="11" style="731" customWidth="1"/>
    <col min="10527" max="10527" width="14.42578125" style="731" customWidth="1"/>
    <col min="10528" max="10528" width="4.140625" style="731" customWidth="1"/>
    <col min="10529" max="10529" width="14.42578125" style="731" customWidth="1"/>
    <col min="10530" max="10728" width="11" style="731"/>
    <col min="10729" max="10729" width="32.7109375" style="731" customWidth="1"/>
    <col min="10730" max="10733" width="10.7109375" style="731" customWidth="1"/>
    <col min="10734" max="10734" width="30.7109375" style="731" customWidth="1"/>
    <col min="10735" max="10740" width="10.140625" style="731" customWidth="1"/>
    <col min="10741" max="10741" width="28.28515625" style="731" customWidth="1"/>
    <col min="10742" max="10743" width="20.7109375" style="731" customWidth="1"/>
    <col min="10744" max="10759" width="11" style="731" customWidth="1"/>
    <col min="10760" max="10769" width="9.85546875" style="731" customWidth="1"/>
    <col min="10770" max="10773" width="11" style="731" customWidth="1"/>
    <col min="10774" max="10774" width="14.42578125" style="731" customWidth="1"/>
    <col min="10775" max="10775" width="4.140625" style="731" customWidth="1"/>
    <col min="10776" max="10776" width="13.28515625" style="731" customWidth="1"/>
    <col min="10777" max="10777" width="28.140625" style="731" customWidth="1"/>
    <col min="10778" max="10778" width="11" style="731" customWidth="1"/>
    <col min="10779" max="10779" width="14.42578125" style="731" customWidth="1"/>
    <col min="10780" max="10780" width="4.140625" style="731" customWidth="1"/>
    <col min="10781" max="10782" width="11" style="731" customWidth="1"/>
    <col min="10783" max="10783" width="14.42578125" style="731" customWidth="1"/>
    <col min="10784" max="10784" width="4.140625" style="731" customWidth="1"/>
    <col min="10785" max="10785" width="14.42578125" style="731" customWidth="1"/>
    <col min="10786" max="10984" width="11" style="731"/>
    <col min="10985" max="10985" width="32.7109375" style="731" customWidth="1"/>
    <col min="10986" max="10989" width="10.7109375" style="731" customWidth="1"/>
    <col min="10990" max="10990" width="30.7109375" style="731" customWidth="1"/>
    <col min="10991" max="10996" width="10.140625" style="731" customWidth="1"/>
    <col min="10997" max="10997" width="28.28515625" style="731" customWidth="1"/>
    <col min="10998" max="10999" width="20.7109375" style="731" customWidth="1"/>
    <col min="11000" max="11015" width="11" style="731" customWidth="1"/>
    <col min="11016" max="11025" width="9.85546875" style="731" customWidth="1"/>
    <col min="11026" max="11029" width="11" style="731" customWidth="1"/>
    <col min="11030" max="11030" width="14.42578125" style="731" customWidth="1"/>
    <col min="11031" max="11031" width="4.140625" style="731" customWidth="1"/>
    <col min="11032" max="11032" width="13.28515625" style="731" customWidth="1"/>
    <col min="11033" max="11033" width="28.140625" style="731" customWidth="1"/>
    <col min="11034" max="11034" width="11" style="731" customWidth="1"/>
    <col min="11035" max="11035" width="14.42578125" style="731" customWidth="1"/>
    <col min="11036" max="11036" width="4.140625" style="731" customWidth="1"/>
    <col min="11037" max="11038" width="11" style="731" customWidth="1"/>
    <col min="11039" max="11039" width="14.42578125" style="731" customWidth="1"/>
    <col min="11040" max="11040" width="4.140625" style="731" customWidth="1"/>
    <col min="11041" max="11041" width="14.42578125" style="731" customWidth="1"/>
    <col min="11042" max="11240" width="11" style="731"/>
    <col min="11241" max="11241" width="32.7109375" style="731" customWidth="1"/>
    <col min="11242" max="11245" width="10.7109375" style="731" customWidth="1"/>
    <col min="11246" max="11246" width="30.7109375" style="731" customWidth="1"/>
    <col min="11247" max="11252" width="10.140625" style="731" customWidth="1"/>
    <col min="11253" max="11253" width="28.28515625" style="731" customWidth="1"/>
    <col min="11254" max="11255" width="20.7109375" style="731" customWidth="1"/>
    <col min="11256" max="11271" width="11" style="731" customWidth="1"/>
    <col min="11272" max="11281" width="9.85546875" style="731" customWidth="1"/>
    <col min="11282" max="11285" width="11" style="731" customWidth="1"/>
    <col min="11286" max="11286" width="14.42578125" style="731" customWidth="1"/>
    <col min="11287" max="11287" width="4.140625" style="731" customWidth="1"/>
    <col min="11288" max="11288" width="13.28515625" style="731" customWidth="1"/>
    <col min="11289" max="11289" width="28.140625" style="731" customWidth="1"/>
    <col min="11290" max="11290" width="11" style="731" customWidth="1"/>
    <col min="11291" max="11291" width="14.42578125" style="731" customWidth="1"/>
    <col min="11292" max="11292" width="4.140625" style="731" customWidth="1"/>
    <col min="11293" max="11294" width="11" style="731" customWidth="1"/>
    <col min="11295" max="11295" width="14.42578125" style="731" customWidth="1"/>
    <col min="11296" max="11296" width="4.140625" style="731" customWidth="1"/>
    <col min="11297" max="11297" width="14.42578125" style="731" customWidth="1"/>
    <col min="11298" max="11496" width="11" style="731"/>
    <col min="11497" max="11497" width="32.7109375" style="731" customWidth="1"/>
    <col min="11498" max="11501" width="10.7109375" style="731" customWidth="1"/>
    <col min="11502" max="11502" width="30.7109375" style="731" customWidth="1"/>
    <col min="11503" max="11508" width="10.140625" style="731" customWidth="1"/>
    <col min="11509" max="11509" width="28.28515625" style="731" customWidth="1"/>
    <col min="11510" max="11511" width="20.7109375" style="731" customWidth="1"/>
    <col min="11512" max="11527" width="11" style="731" customWidth="1"/>
    <col min="11528" max="11537" width="9.85546875" style="731" customWidth="1"/>
    <col min="11538" max="11541" width="11" style="731" customWidth="1"/>
    <col min="11542" max="11542" width="14.42578125" style="731" customWidth="1"/>
    <col min="11543" max="11543" width="4.140625" style="731" customWidth="1"/>
    <col min="11544" max="11544" width="13.28515625" style="731" customWidth="1"/>
    <col min="11545" max="11545" width="28.140625" style="731" customWidth="1"/>
    <col min="11546" max="11546" width="11" style="731" customWidth="1"/>
    <col min="11547" max="11547" width="14.42578125" style="731" customWidth="1"/>
    <col min="11548" max="11548" width="4.140625" style="731" customWidth="1"/>
    <col min="11549" max="11550" width="11" style="731" customWidth="1"/>
    <col min="11551" max="11551" width="14.42578125" style="731" customWidth="1"/>
    <col min="11552" max="11552" width="4.140625" style="731" customWidth="1"/>
    <col min="11553" max="11553" width="14.42578125" style="731" customWidth="1"/>
    <col min="11554" max="11752" width="11" style="731"/>
    <col min="11753" max="11753" width="32.7109375" style="731" customWidth="1"/>
    <col min="11754" max="11757" width="10.7109375" style="731" customWidth="1"/>
    <col min="11758" max="11758" width="30.7109375" style="731" customWidth="1"/>
    <col min="11759" max="11764" width="10.140625" style="731" customWidth="1"/>
    <col min="11765" max="11765" width="28.28515625" style="731" customWidth="1"/>
    <col min="11766" max="11767" width="20.7109375" style="731" customWidth="1"/>
    <col min="11768" max="11783" width="11" style="731" customWidth="1"/>
    <col min="11784" max="11793" width="9.85546875" style="731" customWidth="1"/>
    <col min="11794" max="11797" width="11" style="731" customWidth="1"/>
    <col min="11798" max="11798" width="14.42578125" style="731" customWidth="1"/>
    <col min="11799" max="11799" width="4.140625" style="731" customWidth="1"/>
    <col min="11800" max="11800" width="13.28515625" style="731" customWidth="1"/>
    <col min="11801" max="11801" width="28.140625" style="731" customWidth="1"/>
    <col min="11802" max="11802" width="11" style="731" customWidth="1"/>
    <col min="11803" max="11803" width="14.42578125" style="731" customWidth="1"/>
    <col min="11804" max="11804" width="4.140625" style="731" customWidth="1"/>
    <col min="11805" max="11806" width="11" style="731" customWidth="1"/>
    <col min="11807" max="11807" width="14.42578125" style="731" customWidth="1"/>
    <col min="11808" max="11808" width="4.140625" style="731" customWidth="1"/>
    <col min="11809" max="11809" width="14.42578125" style="731" customWidth="1"/>
    <col min="11810" max="12008" width="11" style="731"/>
    <col min="12009" max="12009" width="32.7109375" style="731" customWidth="1"/>
    <col min="12010" max="12013" width="10.7109375" style="731" customWidth="1"/>
    <col min="12014" max="12014" width="30.7109375" style="731" customWidth="1"/>
    <col min="12015" max="12020" width="10.140625" style="731" customWidth="1"/>
    <col min="12021" max="12021" width="28.28515625" style="731" customWidth="1"/>
    <col min="12022" max="12023" width="20.7109375" style="731" customWidth="1"/>
    <col min="12024" max="12039" width="11" style="731" customWidth="1"/>
    <col min="12040" max="12049" width="9.85546875" style="731" customWidth="1"/>
    <col min="12050" max="12053" width="11" style="731" customWidth="1"/>
    <col min="12054" max="12054" width="14.42578125" style="731" customWidth="1"/>
    <col min="12055" max="12055" width="4.140625" style="731" customWidth="1"/>
    <col min="12056" max="12056" width="13.28515625" style="731" customWidth="1"/>
    <col min="12057" max="12057" width="28.140625" style="731" customWidth="1"/>
    <col min="12058" max="12058" width="11" style="731" customWidth="1"/>
    <col min="12059" max="12059" width="14.42578125" style="731" customWidth="1"/>
    <col min="12060" max="12060" width="4.140625" style="731" customWidth="1"/>
    <col min="12061" max="12062" width="11" style="731" customWidth="1"/>
    <col min="12063" max="12063" width="14.42578125" style="731" customWidth="1"/>
    <col min="12064" max="12064" width="4.140625" style="731" customWidth="1"/>
    <col min="12065" max="12065" width="14.42578125" style="731" customWidth="1"/>
    <col min="12066" max="12264" width="11" style="731"/>
    <col min="12265" max="12265" width="32.7109375" style="731" customWidth="1"/>
    <col min="12266" max="12269" width="10.7109375" style="731" customWidth="1"/>
    <col min="12270" max="12270" width="30.7109375" style="731" customWidth="1"/>
    <col min="12271" max="12276" width="10.140625" style="731" customWidth="1"/>
    <col min="12277" max="12277" width="28.28515625" style="731" customWidth="1"/>
    <col min="12278" max="12279" width="20.7109375" style="731" customWidth="1"/>
    <col min="12280" max="12295" width="11" style="731" customWidth="1"/>
    <col min="12296" max="12305" width="9.85546875" style="731" customWidth="1"/>
    <col min="12306" max="12309" width="11" style="731" customWidth="1"/>
    <col min="12310" max="12310" width="14.42578125" style="731" customWidth="1"/>
    <col min="12311" max="12311" width="4.140625" style="731" customWidth="1"/>
    <col min="12312" max="12312" width="13.28515625" style="731" customWidth="1"/>
    <col min="12313" max="12313" width="28.140625" style="731" customWidth="1"/>
    <col min="12314" max="12314" width="11" style="731" customWidth="1"/>
    <col min="12315" max="12315" width="14.42578125" style="731" customWidth="1"/>
    <col min="12316" max="12316" width="4.140625" style="731" customWidth="1"/>
    <col min="12317" max="12318" width="11" style="731" customWidth="1"/>
    <col min="12319" max="12319" width="14.42578125" style="731" customWidth="1"/>
    <col min="12320" max="12320" width="4.140625" style="731" customWidth="1"/>
    <col min="12321" max="12321" width="14.42578125" style="731" customWidth="1"/>
    <col min="12322" max="12520" width="11" style="731"/>
    <col min="12521" max="12521" width="32.7109375" style="731" customWidth="1"/>
    <col min="12522" max="12525" width="10.7109375" style="731" customWidth="1"/>
    <col min="12526" max="12526" width="30.7109375" style="731" customWidth="1"/>
    <col min="12527" max="12532" width="10.140625" style="731" customWidth="1"/>
    <col min="12533" max="12533" width="28.28515625" style="731" customWidth="1"/>
    <col min="12534" max="12535" width="20.7109375" style="731" customWidth="1"/>
    <col min="12536" max="12551" width="11" style="731" customWidth="1"/>
    <col min="12552" max="12561" width="9.85546875" style="731" customWidth="1"/>
    <col min="12562" max="12565" width="11" style="731" customWidth="1"/>
    <col min="12566" max="12566" width="14.42578125" style="731" customWidth="1"/>
    <col min="12567" max="12567" width="4.140625" style="731" customWidth="1"/>
    <col min="12568" max="12568" width="13.28515625" style="731" customWidth="1"/>
    <col min="12569" max="12569" width="28.140625" style="731" customWidth="1"/>
    <col min="12570" max="12570" width="11" style="731" customWidth="1"/>
    <col min="12571" max="12571" width="14.42578125" style="731" customWidth="1"/>
    <col min="12572" max="12572" width="4.140625" style="731" customWidth="1"/>
    <col min="12573" max="12574" width="11" style="731" customWidth="1"/>
    <col min="12575" max="12575" width="14.42578125" style="731" customWidth="1"/>
    <col min="12576" max="12576" width="4.140625" style="731" customWidth="1"/>
    <col min="12577" max="12577" width="14.42578125" style="731" customWidth="1"/>
    <col min="12578" max="12776" width="11" style="731"/>
    <col min="12777" max="12777" width="32.7109375" style="731" customWidth="1"/>
    <col min="12778" max="12781" width="10.7109375" style="731" customWidth="1"/>
    <col min="12782" max="12782" width="30.7109375" style="731" customWidth="1"/>
    <col min="12783" max="12788" width="10.140625" style="731" customWidth="1"/>
    <col min="12789" max="12789" width="28.28515625" style="731" customWidth="1"/>
    <col min="12790" max="12791" width="20.7109375" style="731" customWidth="1"/>
    <col min="12792" max="12807" width="11" style="731" customWidth="1"/>
    <col min="12808" max="12817" width="9.85546875" style="731" customWidth="1"/>
    <col min="12818" max="12821" width="11" style="731" customWidth="1"/>
    <col min="12822" max="12822" width="14.42578125" style="731" customWidth="1"/>
    <col min="12823" max="12823" width="4.140625" style="731" customWidth="1"/>
    <col min="12824" max="12824" width="13.28515625" style="731" customWidth="1"/>
    <col min="12825" max="12825" width="28.140625" style="731" customWidth="1"/>
    <col min="12826" max="12826" width="11" style="731" customWidth="1"/>
    <col min="12827" max="12827" width="14.42578125" style="731" customWidth="1"/>
    <col min="12828" max="12828" width="4.140625" style="731" customWidth="1"/>
    <col min="12829" max="12830" width="11" style="731" customWidth="1"/>
    <col min="12831" max="12831" width="14.42578125" style="731" customWidth="1"/>
    <col min="12832" max="12832" width="4.140625" style="731" customWidth="1"/>
    <col min="12833" max="12833" width="14.42578125" style="731" customWidth="1"/>
    <col min="12834" max="13032" width="11" style="731"/>
    <col min="13033" max="13033" width="32.7109375" style="731" customWidth="1"/>
    <col min="13034" max="13037" width="10.7109375" style="731" customWidth="1"/>
    <col min="13038" max="13038" width="30.7109375" style="731" customWidth="1"/>
    <col min="13039" max="13044" width="10.140625" style="731" customWidth="1"/>
    <col min="13045" max="13045" width="28.28515625" style="731" customWidth="1"/>
    <col min="13046" max="13047" width="20.7109375" style="731" customWidth="1"/>
    <col min="13048" max="13063" width="11" style="731" customWidth="1"/>
    <col min="13064" max="13073" width="9.85546875" style="731" customWidth="1"/>
    <col min="13074" max="13077" width="11" style="731" customWidth="1"/>
    <col min="13078" max="13078" width="14.42578125" style="731" customWidth="1"/>
    <col min="13079" max="13079" width="4.140625" style="731" customWidth="1"/>
    <col min="13080" max="13080" width="13.28515625" style="731" customWidth="1"/>
    <col min="13081" max="13081" width="28.140625" style="731" customWidth="1"/>
    <col min="13082" max="13082" width="11" style="731" customWidth="1"/>
    <col min="13083" max="13083" width="14.42578125" style="731" customWidth="1"/>
    <col min="13084" max="13084" width="4.140625" style="731" customWidth="1"/>
    <col min="13085" max="13086" width="11" style="731" customWidth="1"/>
    <col min="13087" max="13087" width="14.42578125" style="731" customWidth="1"/>
    <col min="13088" max="13088" width="4.140625" style="731" customWidth="1"/>
    <col min="13089" max="13089" width="14.42578125" style="731" customWidth="1"/>
    <col min="13090" max="13288" width="11" style="731"/>
    <col min="13289" max="13289" width="32.7109375" style="731" customWidth="1"/>
    <col min="13290" max="13293" width="10.7109375" style="731" customWidth="1"/>
    <col min="13294" max="13294" width="30.7109375" style="731" customWidth="1"/>
    <col min="13295" max="13300" width="10.140625" style="731" customWidth="1"/>
    <col min="13301" max="13301" width="28.28515625" style="731" customWidth="1"/>
    <col min="13302" max="13303" width="20.7109375" style="731" customWidth="1"/>
    <col min="13304" max="13319" width="11" style="731" customWidth="1"/>
    <col min="13320" max="13329" width="9.85546875" style="731" customWidth="1"/>
    <col min="13330" max="13333" width="11" style="731" customWidth="1"/>
    <col min="13334" max="13334" width="14.42578125" style="731" customWidth="1"/>
    <col min="13335" max="13335" width="4.140625" style="731" customWidth="1"/>
    <col min="13336" max="13336" width="13.28515625" style="731" customWidth="1"/>
    <col min="13337" max="13337" width="28.140625" style="731" customWidth="1"/>
    <col min="13338" max="13338" width="11" style="731" customWidth="1"/>
    <col min="13339" max="13339" width="14.42578125" style="731" customWidth="1"/>
    <col min="13340" max="13340" width="4.140625" style="731" customWidth="1"/>
    <col min="13341" max="13342" width="11" style="731" customWidth="1"/>
    <col min="13343" max="13343" width="14.42578125" style="731" customWidth="1"/>
    <col min="13344" max="13344" width="4.140625" style="731" customWidth="1"/>
    <col min="13345" max="13345" width="14.42578125" style="731" customWidth="1"/>
    <col min="13346" max="13544" width="11" style="731"/>
    <col min="13545" max="13545" width="32.7109375" style="731" customWidth="1"/>
    <col min="13546" max="13549" width="10.7109375" style="731" customWidth="1"/>
    <col min="13550" max="13550" width="30.7109375" style="731" customWidth="1"/>
    <col min="13551" max="13556" width="10.140625" style="731" customWidth="1"/>
    <col min="13557" max="13557" width="28.28515625" style="731" customWidth="1"/>
    <col min="13558" max="13559" width="20.7109375" style="731" customWidth="1"/>
    <col min="13560" max="13575" width="11" style="731" customWidth="1"/>
    <col min="13576" max="13585" width="9.85546875" style="731" customWidth="1"/>
    <col min="13586" max="13589" width="11" style="731" customWidth="1"/>
    <col min="13590" max="13590" width="14.42578125" style="731" customWidth="1"/>
    <col min="13591" max="13591" width="4.140625" style="731" customWidth="1"/>
    <col min="13592" max="13592" width="13.28515625" style="731" customWidth="1"/>
    <col min="13593" max="13593" width="28.140625" style="731" customWidth="1"/>
    <col min="13594" max="13594" width="11" style="731" customWidth="1"/>
    <col min="13595" max="13595" width="14.42578125" style="731" customWidth="1"/>
    <col min="13596" max="13596" width="4.140625" style="731" customWidth="1"/>
    <col min="13597" max="13598" width="11" style="731" customWidth="1"/>
    <col min="13599" max="13599" width="14.42578125" style="731" customWidth="1"/>
    <col min="13600" max="13600" width="4.140625" style="731" customWidth="1"/>
    <col min="13601" max="13601" width="14.42578125" style="731" customWidth="1"/>
    <col min="13602" max="13800" width="11" style="731"/>
    <col min="13801" max="13801" width="32.7109375" style="731" customWidth="1"/>
    <col min="13802" max="13805" width="10.7109375" style="731" customWidth="1"/>
    <col min="13806" max="13806" width="30.7109375" style="731" customWidth="1"/>
    <col min="13807" max="13812" width="10.140625" style="731" customWidth="1"/>
    <col min="13813" max="13813" width="28.28515625" style="731" customWidth="1"/>
    <col min="13814" max="13815" width="20.7109375" style="731" customWidth="1"/>
    <col min="13816" max="13831" width="11" style="731" customWidth="1"/>
    <col min="13832" max="13841" width="9.85546875" style="731" customWidth="1"/>
    <col min="13842" max="13845" width="11" style="731" customWidth="1"/>
    <col min="13846" max="13846" width="14.42578125" style="731" customWidth="1"/>
    <col min="13847" max="13847" width="4.140625" style="731" customWidth="1"/>
    <col min="13848" max="13848" width="13.28515625" style="731" customWidth="1"/>
    <col min="13849" max="13849" width="28.140625" style="731" customWidth="1"/>
    <col min="13850" max="13850" width="11" style="731" customWidth="1"/>
    <col min="13851" max="13851" width="14.42578125" style="731" customWidth="1"/>
    <col min="13852" max="13852" width="4.140625" style="731" customWidth="1"/>
    <col min="13853" max="13854" width="11" style="731" customWidth="1"/>
    <col min="13855" max="13855" width="14.42578125" style="731" customWidth="1"/>
    <col min="13856" max="13856" width="4.140625" style="731" customWidth="1"/>
    <col min="13857" max="13857" width="14.42578125" style="731" customWidth="1"/>
    <col min="13858" max="14056" width="11" style="731"/>
    <col min="14057" max="14057" width="32.7109375" style="731" customWidth="1"/>
    <col min="14058" max="14061" width="10.7109375" style="731" customWidth="1"/>
    <col min="14062" max="14062" width="30.7109375" style="731" customWidth="1"/>
    <col min="14063" max="14068" width="10.140625" style="731" customWidth="1"/>
    <col min="14069" max="14069" width="28.28515625" style="731" customWidth="1"/>
    <col min="14070" max="14071" width="20.7109375" style="731" customWidth="1"/>
    <col min="14072" max="14087" width="11" style="731" customWidth="1"/>
    <col min="14088" max="14097" width="9.85546875" style="731" customWidth="1"/>
    <col min="14098" max="14101" width="11" style="731" customWidth="1"/>
    <col min="14102" max="14102" width="14.42578125" style="731" customWidth="1"/>
    <col min="14103" max="14103" width="4.140625" style="731" customWidth="1"/>
    <col min="14104" max="14104" width="13.28515625" style="731" customWidth="1"/>
    <col min="14105" max="14105" width="28.140625" style="731" customWidth="1"/>
    <col min="14106" max="14106" width="11" style="731" customWidth="1"/>
    <col min="14107" max="14107" width="14.42578125" style="731" customWidth="1"/>
    <col min="14108" max="14108" width="4.140625" style="731" customWidth="1"/>
    <col min="14109" max="14110" width="11" style="731" customWidth="1"/>
    <col min="14111" max="14111" width="14.42578125" style="731" customWidth="1"/>
    <col min="14112" max="14112" width="4.140625" style="731" customWidth="1"/>
    <col min="14113" max="14113" width="14.42578125" style="731" customWidth="1"/>
    <col min="14114" max="14312" width="11" style="731"/>
    <col min="14313" max="14313" width="32.7109375" style="731" customWidth="1"/>
    <col min="14314" max="14317" width="10.7109375" style="731" customWidth="1"/>
    <col min="14318" max="14318" width="30.7109375" style="731" customWidth="1"/>
    <col min="14319" max="14324" width="10.140625" style="731" customWidth="1"/>
    <col min="14325" max="14325" width="28.28515625" style="731" customWidth="1"/>
    <col min="14326" max="14327" width="20.7109375" style="731" customWidth="1"/>
    <col min="14328" max="14343" width="11" style="731" customWidth="1"/>
    <col min="14344" max="14353" width="9.85546875" style="731" customWidth="1"/>
    <col min="14354" max="14357" width="11" style="731" customWidth="1"/>
    <col min="14358" max="14358" width="14.42578125" style="731" customWidth="1"/>
    <col min="14359" max="14359" width="4.140625" style="731" customWidth="1"/>
    <col min="14360" max="14360" width="13.28515625" style="731" customWidth="1"/>
    <col min="14361" max="14361" width="28.140625" style="731" customWidth="1"/>
    <col min="14362" max="14362" width="11" style="731" customWidth="1"/>
    <col min="14363" max="14363" width="14.42578125" style="731" customWidth="1"/>
    <col min="14364" max="14364" width="4.140625" style="731" customWidth="1"/>
    <col min="14365" max="14366" width="11" style="731" customWidth="1"/>
    <col min="14367" max="14367" width="14.42578125" style="731" customWidth="1"/>
    <col min="14368" max="14368" width="4.140625" style="731" customWidth="1"/>
    <col min="14369" max="14369" width="14.42578125" style="731" customWidth="1"/>
    <col min="14370" max="14568" width="11" style="731"/>
    <col min="14569" max="14569" width="32.7109375" style="731" customWidth="1"/>
    <col min="14570" max="14573" width="10.7109375" style="731" customWidth="1"/>
    <col min="14574" max="14574" width="30.7109375" style="731" customWidth="1"/>
    <col min="14575" max="14580" width="10.140625" style="731" customWidth="1"/>
    <col min="14581" max="14581" width="28.28515625" style="731" customWidth="1"/>
    <col min="14582" max="14583" width="20.7109375" style="731" customWidth="1"/>
    <col min="14584" max="14599" width="11" style="731" customWidth="1"/>
    <col min="14600" max="14609" width="9.85546875" style="731" customWidth="1"/>
    <col min="14610" max="14613" width="11" style="731" customWidth="1"/>
    <col min="14614" max="14614" width="14.42578125" style="731" customWidth="1"/>
    <col min="14615" max="14615" width="4.140625" style="731" customWidth="1"/>
    <col min="14616" max="14616" width="13.28515625" style="731" customWidth="1"/>
    <col min="14617" max="14617" width="28.140625" style="731" customWidth="1"/>
    <col min="14618" max="14618" width="11" style="731" customWidth="1"/>
    <col min="14619" max="14619" width="14.42578125" style="731" customWidth="1"/>
    <col min="14620" max="14620" width="4.140625" style="731" customWidth="1"/>
    <col min="14621" max="14622" width="11" style="731" customWidth="1"/>
    <col min="14623" max="14623" width="14.42578125" style="731" customWidth="1"/>
    <col min="14624" max="14624" width="4.140625" style="731" customWidth="1"/>
    <col min="14625" max="14625" width="14.42578125" style="731" customWidth="1"/>
    <col min="14626" max="14824" width="11" style="731"/>
    <col min="14825" max="14825" width="32.7109375" style="731" customWidth="1"/>
    <col min="14826" max="14829" width="10.7109375" style="731" customWidth="1"/>
    <col min="14830" max="14830" width="30.7109375" style="731" customWidth="1"/>
    <col min="14831" max="14836" width="10.140625" style="731" customWidth="1"/>
    <col min="14837" max="14837" width="28.28515625" style="731" customWidth="1"/>
    <col min="14838" max="14839" width="20.7109375" style="731" customWidth="1"/>
    <col min="14840" max="14855" width="11" style="731" customWidth="1"/>
    <col min="14856" max="14865" width="9.85546875" style="731" customWidth="1"/>
    <col min="14866" max="14869" width="11" style="731" customWidth="1"/>
    <col min="14870" max="14870" width="14.42578125" style="731" customWidth="1"/>
    <col min="14871" max="14871" width="4.140625" style="731" customWidth="1"/>
    <col min="14872" max="14872" width="13.28515625" style="731" customWidth="1"/>
    <col min="14873" max="14873" width="28.140625" style="731" customWidth="1"/>
    <col min="14874" max="14874" width="11" style="731" customWidth="1"/>
    <col min="14875" max="14875" width="14.42578125" style="731" customWidth="1"/>
    <col min="14876" max="14876" width="4.140625" style="731" customWidth="1"/>
    <col min="14877" max="14878" width="11" style="731" customWidth="1"/>
    <col min="14879" max="14879" width="14.42578125" style="731" customWidth="1"/>
    <col min="14880" max="14880" width="4.140625" style="731" customWidth="1"/>
    <col min="14881" max="14881" width="14.42578125" style="731" customWidth="1"/>
    <col min="14882" max="15080" width="11" style="731"/>
    <col min="15081" max="15081" width="32.7109375" style="731" customWidth="1"/>
    <col min="15082" max="15085" width="10.7109375" style="731" customWidth="1"/>
    <col min="15086" max="15086" width="30.7109375" style="731" customWidth="1"/>
    <col min="15087" max="15092" width="10.140625" style="731" customWidth="1"/>
    <col min="15093" max="15093" width="28.28515625" style="731" customWidth="1"/>
    <col min="15094" max="15095" width="20.7109375" style="731" customWidth="1"/>
    <col min="15096" max="15111" width="11" style="731" customWidth="1"/>
    <col min="15112" max="15121" width="9.85546875" style="731" customWidth="1"/>
    <col min="15122" max="15125" width="11" style="731" customWidth="1"/>
    <col min="15126" max="15126" width="14.42578125" style="731" customWidth="1"/>
    <col min="15127" max="15127" width="4.140625" style="731" customWidth="1"/>
    <col min="15128" max="15128" width="13.28515625" style="731" customWidth="1"/>
    <col min="15129" max="15129" width="28.140625" style="731" customWidth="1"/>
    <col min="15130" max="15130" width="11" style="731" customWidth="1"/>
    <col min="15131" max="15131" width="14.42578125" style="731" customWidth="1"/>
    <col min="15132" max="15132" width="4.140625" style="731" customWidth="1"/>
    <col min="15133" max="15134" width="11" style="731" customWidth="1"/>
    <col min="15135" max="15135" width="14.42578125" style="731" customWidth="1"/>
    <col min="15136" max="15136" width="4.140625" style="731" customWidth="1"/>
    <col min="15137" max="15137" width="14.42578125" style="731" customWidth="1"/>
    <col min="15138" max="15336" width="11" style="731"/>
    <col min="15337" max="15337" width="32.7109375" style="731" customWidth="1"/>
    <col min="15338" max="15341" width="10.7109375" style="731" customWidth="1"/>
    <col min="15342" max="15342" width="30.7109375" style="731" customWidth="1"/>
    <col min="15343" max="15348" width="10.140625" style="731" customWidth="1"/>
    <col min="15349" max="15349" width="28.28515625" style="731" customWidth="1"/>
    <col min="15350" max="15351" width="20.7109375" style="731" customWidth="1"/>
    <col min="15352" max="15367" width="11" style="731" customWidth="1"/>
    <col min="15368" max="15377" width="9.85546875" style="731" customWidth="1"/>
    <col min="15378" max="15381" width="11" style="731" customWidth="1"/>
    <col min="15382" max="15382" width="14.42578125" style="731" customWidth="1"/>
    <col min="15383" max="15383" width="4.140625" style="731" customWidth="1"/>
    <col min="15384" max="15384" width="13.28515625" style="731" customWidth="1"/>
    <col min="15385" max="15385" width="28.140625" style="731" customWidth="1"/>
    <col min="15386" max="15386" width="11" style="731" customWidth="1"/>
    <col min="15387" max="15387" width="14.42578125" style="731" customWidth="1"/>
    <col min="15388" max="15388" width="4.140625" style="731" customWidth="1"/>
    <col min="15389" max="15390" width="11" style="731" customWidth="1"/>
    <col min="15391" max="15391" width="14.42578125" style="731" customWidth="1"/>
    <col min="15392" max="15392" width="4.140625" style="731" customWidth="1"/>
    <col min="15393" max="15393" width="14.42578125" style="731" customWidth="1"/>
    <col min="15394" max="15592" width="11" style="731"/>
    <col min="15593" max="15593" width="32.7109375" style="731" customWidth="1"/>
    <col min="15594" max="15597" width="10.7109375" style="731" customWidth="1"/>
    <col min="15598" max="15598" width="30.7109375" style="731" customWidth="1"/>
    <col min="15599" max="15604" width="10.140625" style="731" customWidth="1"/>
    <col min="15605" max="15605" width="28.28515625" style="731" customWidth="1"/>
    <col min="15606" max="15607" width="20.7109375" style="731" customWidth="1"/>
    <col min="15608" max="15623" width="11" style="731" customWidth="1"/>
    <col min="15624" max="15633" width="9.85546875" style="731" customWidth="1"/>
    <col min="15634" max="15637" width="11" style="731" customWidth="1"/>
    <col min="15638" max="15638" width="14.42578125" style="731" customWidth="1"/>
    <col min="15639" max="15639" width="4.140625" style="731" customWidth="1"/>
    <col min="15640" max="15640" width="13.28515625" style="731" customWidth="1"/>
    <col min="15641" max="15641" width="28.140625" style="731" customWidth="1"/>
    <col min="15642" max="15642" width="11" style="731" customWidth="1"/>
    <col min="15643" max="15643" width="14.42578125" style="731" customWidth="1"/>
    <col min="15644" max="15644" width="4.140625" style="731" customWidth="1"/>
    <col min="15645" max="15646" width="11" style="731" customWidth="1"/>
    <col min="15647" max="15647" width="14.42578125" style="731" customWidth="1"/>
    <col min="15648" max="15648" width="4.140625" style="731" customWidth="1"/>
    <col min="15649" max="15649" width="14.42578125" style="731" customWidth="1"/>
    <col min="15650" max="15848" width="11" style="731"/>
    <col min="15849" max="15849" width="32.7109375" style="731" customWidth="1"/>
    <col min="15850" max="15853" width="10.7109375" style="731" customWidth="1"/>
    <col min="15854" max="15854" width="30.7109375" style="731" customWidth="1"/>
    <col min="15855" max="15860" width="10.140625" style="731" customWidth="1"/>
    <col min="15861" max="15861" width="28.28515625" style="731" customWidth="1"/>
    <col min="15862" max="15863" width="20.7109375" style="731" customWidth="1"/>
    <col min="15864" max="15879" width="11" style="731" customWidth="1"/>
    <col min="15880" max="15889" width="9.85546875" style="731" customWidth="1"/>
    <col min="15890" max="15893" width="11" style="731" customWidth="1"/>
    <col min="15894" max="15894" width="14.42578125" style="731" customWidth="1"/>
    <col min="15895" max="15895" width="4.140625" style="731" customWidth="1"/>
    <col min="15896" max="15896" width="13.28515625" style="731" customWidth="1"/>
    <col min="15897" max="15897" width="28.140625" style="731" customWidth="1"/>
    <col min="15898" max="15898" width="11" style="731" customWidth="1"/>
    <col min="15899" max="15899" width="14.42578125" style="731" customWidth="1"/>
    <col min="15900" max="15900" width="4.140625" style="731" customWidth="1"/>
    <col min="15901" max="15902" width="11" style="731" customWidth="1"/>
    <col min="15903" max="15903" width="14.42578125" style="731" customWidth="1"/>
    <col min="15904" max="15904" width="4.140625" style="731" customWidth="1"/>
    <col min="15905" max="15905" width="14.42578125" style="731" customWidth="1"/>
    <col min="15906" max="16104" width="11" style="731"/>
    <col min="16105" max="16105" width="32.7109375" style="731" customWidth="1"/>
    <col min="16106" max="16109" width="10.7109375" style="731" customWidth="1"/>
    <col min="16110" max="16110" width="30.7109375" style="731" customWidth="1"/>
    <col min="16111" max="16116" width="10.140625" style="731" customWidth="1"/>
    <col min="16117" max="16117" width="28.28515625" style="731" customWidth="1"/>
    <col min="16118" max="16119" width="20.7109375" style="731" customWidth="1"/>
    <col min="16120" max="16135" width="11" style="731" customWidth="1"/>
    <col min="16136" max="16145" width="9.85546875" style="731" customWidth="1"/>
    <col min="16146" max="16149" width="11" style="731" customWidth="1"/>
    <col min="16150" max="16150" width="14.42578125" style="731" customWidth="1"/>
    <col min="16151" max="16151" width="4.140625" style="731" customWidth="1"/>
    <col min="16152" max="16152" width="13.28515625" style="731" customWidth="1"/>
    <col min="16153" max="16153" width="28.140625" style="731" customWidth="1"/>
    <col min="16154" max="16154" width="11" style="731" customWidth="1"/>
    <col min="16155" max="16155" width="14.42578125" style="731" customWidth="1"/>
    <col min="16156" max="16156" width="4.140625" style="731" customWidth="1"/>
    <col min="16157" max="16158" width="11" style="731" customWidth="1"/>
    <col min="16159" max="16159" width="14.42578125" style="731" customWidth="1"/>
    <col min="16160" max="16160" width="4.140625" style="731" customWidth="1"/>
    <col min="16161" max="16161" width="14.42578125" style="731" customWidth="1"/>
    <col min="16162" max="16384" width="11" style="731"/>
  </cols>
  <sheetData>
    <row r="1" spans="1:6" ht="24.75" customHeight="1">
      <c r="A1" s="699" t="s">
        <v>457</v>
      </c>
      <c r="E1" s="2571" t="s">
        <v>458</v>
      </c>
      <c r="F1" s="2571"/>
    </row>
    <row r="2" spans="1:6" ht="18.95" customHeight="1">
      <c r="F2" s="732"/>
    </row>
    <row r="3" spans="1:6" ht="18.95" customHeight="1">
      <c r="A3" s="572" t="s">
        <v>2456</v>
      </c>
      <c r="B3" s="556"/>
      <c r="D3" s="556"/>
      <c r="E3" s="2576" t="s">
        <v>2455</v>
      </c>
      <c r="F3" s="2576"/>
    </row>
    <row r="4" spans="1:6" ht="18.95" customHeight="1">
      <c r="A4" s="572" t="s">
        <v>339</v>
      </c>
      <c r="B4" s="556"/>
      <c r="C4" s="556"/>
      <c r="D4" s="556"/>
      <c r="E4" s="556"/>
      <c r="F4" s="733" t="s">
        <v>249</v>
      </c>
    </row>
    <row r="5" spans="1:6" ht="18.95" customHeight="1">
      <c r="A5" s="575"/>
      <c r="B5" s="556"/>
      <c r="C5" s="556"/>
      <c r="D5" s="556"/>
      <c r="E5" s="556"/>
    </row>
    <row r="6" spans="1:6" ht="13.5" customHeight="1">
      <c r="A6" s="575"/>
      <c r="B6" s="556"/>
      <c r="C6" s="556"/>
      <c r="D6" s="556"/>
      <c r="E6" s="556"/>
    </row>
    <row r="7" spans="1:6" ht="16.5" customHeight="1">
      <c r="A7" s="2093" t="s">
        <v>2236</v>
      </c>
      <c r="B7" s="2545" t="s">
        <v>417</v>
      </c>
      <c r="C7" s="2545"/>
      <c r="D7" s="2545" t="s">
        <v>498</v>
      </c>
      <c r="E7" s="2545"/>
      <c r="F7" s="1592" t="s">
        <v>2235</v>
      </c>
    </row>
    <row r="8" spans="1:6" ht="12.95" customHeight="1">
      <c r="B8" s="2577" t="s">
        <v>419</v>
      </c>
      <c r="C8" s="2577"/>
      <c r="D8" s="2577" t="s">
        <v>302</v>
      </c>
      <c r="E8" s="2577"/>
    </row>
    <row r="9" spans="1:6" ht="12.95" customHeight="1">
      <c r="A9" s="573"/>
      <c r="B9" s="734" t="s">
        <v>11</v>
      </c>
      <c r="C9" s="734" t="s">
        <v>263</v>
      </c>
      <c r="D9" s="734" t="s">
        <v>11</v>
      </c>
      <c r="E9" s="734" t="s">
        <v>263</v>
      </c>
      <c r="F9" s="734"/>
    </row>
    <row r="10" spans="1:6" ht="12.95" customHeight="1">
      <c r="A10" s="171"/>
      <c r="B10" s="735" t="s">
        <v>27</v>
      </c>
      <c r="C10" s="735" t="s">
        <v>28</v>
      </c>
      <c r="D10" s="735" t="s">
        <v>27</v>
      </c>
      <c r="E10" s="735" t="s">
        <v>28</v>
      </c>
      <c r="F10" s="172"/>
    </row>
    <row r="11" spans="1:6" s="736" customFormat="1" ht="5.0999999999999996" customHeight="1">
      <c r="B11" s="737"/>
      <c r="C11" s="737"/>
      <c r="D11" s="737"/>
      <c r="E11" s="737"/>
      <c r="F11" s="737"/>
    </row>
    <row r="12" spans="1:6" s="736" customFormat="1" ht="17.100000000000001" customHeight="1">
      <c r="A12" s="41" t="s">
        <v>29</v>
      </c>
      <c r="B12" s="177">
        <f>SUM(B13:B20)</f>
        <v>122708</v>
      </c>
      <c r="C12" s="177">
        <f>SUM(C13:C20)</f>
        <v>68769</v>
      </c>
      <c r="D12" s="177">
        <f>SUM(D13:D20)</f>
        <v>33285</v>
      </c>
      <c r="E12" s="177">
        <f>SUM(E13:E20)</f>
        <v>18311</v>
      </c>
      <c r="F12" s="42" t="s">
        <v>30</v>
      </c>
    </row>
    <row r="13" spans="1:6" s="736" customFormat="1" ht="17.100000000000001" customHeight="1">
      <c r="A13" s="43" t="s">
        <v>31</v>
      </c>
      <c r="B13" s="44">
        <v>9975</v>
      </c>
      <c r="C13" s="44">
        <v>5679</v>
      </c>
      <c r="D13" s="44">
        <v>4203</v>
      </c>
      <c r="E13" s="44">
        <v>2289</v>
      </c>
      <c r="F13" s="45" t="s">
        <v>32</v>
      </c>
    </row>
    <row r="14" spans="1:6" s="736" customFormat="1" ht="17.100000000000001" customHeight="1">
      <c r="A14" s="43" t="s">
        <v>33</v>
      </c>
      <c r="B14" s="44">
        <v>11298</v>
      </c>
      <c r="C14" s="44">
        <v>6191</v>
      </c>
      <c r="D14" s="44">
        <v>8335</v>
      </c>
      <c r="E14" s="44">
        <v>4529</v>
      </c>
      <c r="F14" s="45" t="s">
        <v>34</v>
      </c>
    </row>
    <row r="15" spans="1:6" s="736" customFormat="1" ht="17.100000000000001" customHeight="1">
      <c r="A15" s="46" t="s">
        <v>35</v>
      </c>
      <c r="B15" s="44">
        <v>2588</v>
      </c>
      <c r="C15" s="44">
        <v>1501</v>
      </c>
      <c r="D15" s="44">
        <v>2588</v>
      </c>
      <c r="E15" s="44">
        <v>1501</v>
      </c>
      <c r="F15" s="45" t="s">
        <v>36</v>
      </c>
    </row>
    <row r="16" spans="1:6" s="736" customFormat="1" ht="17.100000000000001" customHeight="1">
      <c r="A16" s="47" t="s">
        <v>37</v>
      </c>
      <c r="B16" s="44">
        <v>15146</v>
      </c>
      <c r="C16" s="44">
        <v>8422</v>
      </c>
      <c r="D16" s="44">
        <v>3569</v>
      </c>
      <c r="E16" s="44">
        <v>2128</v>
      </c>
      <c r="F16" s="45" t="s">
        <v>38</v>
      </c>
    </row>
    <row r="17" spans="1:6" s="736" customFormat="1" ht="17.100000000000001" customHeight="1">
      <c r="A17" s="47" t="s">
        <v>39</v>
      </c>
      <c r="B17" s="44">
        <v>12434</v>
      </c>
      <c r="C17" s="44">
        <v>6330</v>
      </c>
      <c r="D17" s="44">
        <v>9058</v>
      </c>
      <c r="E17" s="44">
        <v>4525</v>
      </c>
      <c r="F17" s="45" t="s">
        <v>40</v>
      </c>
    </row>
    <row r="18" spans="1:6" s="736" customFormat="1" ht="17.100000000000001" customHeight="1">
      <c r="A18" s="47" t="s">
        <v>41</v>
      </c>
      <c r="B18" s="44">
        <v>41680</v>
      </c>
      <c r="C18" s="44">
        <v>23401</v>
      </c>
      <c r="D18" s="44">
        <v>1311</v>
      </c>
      <c r="E18" s="44">
        <v>776</v>
      </c>
      <c r="F18" s="45" t="s">
        <v>42</v>
      </c>
    </row>
    <row r="19" spans="1:6" s="736" customFormat="1" ht="17.100000000000001" customHeight="1">
      <c r="A19" s="47" t="s">
        <v>43</v>
      </c>
      <c r="B19" s="44">
        <v>20699</v>
      </c>
      <c r="C19" s="44">
        <v>11926</v>
      </c>
      <c r="D19" s="44">
        <v>3917</v>
      </c>
      <c r="E19" s="44">
        <v>2361</v>
      </c>
      <c r="F19" s="45" t="s">
        <v>44</v>
      </c>
    </row>
    <row r="20" spans="1:6" s="736" customFormat="1" ht="17.100000000000001" customHeight="1">
      <c r="A20" s="47" t="s">
        <v>45</v>
      </c>
      <c r="B20" s="44">
        <v>8888</v>
      </c>
      <c r="C20" s="44">
        <v>5319</v>
      </c>
      <c r="D20" s="44">
        <v>304</v>
      </c>
      <c r="E20" s="44">
        <v>202</v>
      </c>
      <c r="F20" s="45" t="s">
        <v>46</v>
      </c>
    </row>
    <row r="21" spans="1:6" s="736" customFormat="1" ht="17.100000000000001" customHeight="1">
      <c r="A21" s="48" t="s">
        <v>47</v>
      </c>
      <c r="B21" s="177">
        <f>SUM(B22:B29)</f>
        <v>68072</v>
      </c>
      <c r="C21" s="177">
        <f>SUM(C22:C29)</f>
        <v>38033</v>
      </c>
      <c r="D21" s="177">
        <f>SUM(D22:D29)</f>
        <v>11750</v>
      </c>
      <c r="E21" s="177">
        <f>SUM(E22:E29)</f>
        <v>6467</v>
      </c>
      <c r="F21" s="49" t="s">
        <v>48</v>
      </c>
    </row>
    <row r="22" spans="1:6" s="736" customFormat="1" ht="17.100000000000001" customHeight="1">
      <c r="A22" s="43" t="s">
        <v>49</v>
      </c>
      <c r="B22" s="44">
        <v>8673</v>
      </c>
      <c r="C22" s="44">
        <v>4738</v>
      </c>
      <c r="D22" s="44">
        <v>988</v>
      </c>
      <c r="E22" s="44">
        <v>519</v>
      </c>
      <c r="F22" s="50" t="s">
        <v>50</v>
      </c>
    </row>
    <row r="23" spans="1:6" s="736" customFormat="1" ht="17.100000000000001" customHeight="1">
      <c r="A23" s="43" t="s">
        <v>51</v>
      </c>
      <c r="B23" s="44">
        <v>5238</v>
      </c>
      <c r="C23" s="44">
        <v>2958</v>
      </c>
      <c r="D23" s="44">
        <v>3053</v>
      </c>
      <c r="E23" s="44">
        <v>1728</v>
      </c>
      <c r="F23" s="50" t="s">
        <v>52</v>
      </c>
    </row>
    <row r="24" spans="1:6" s="736" customFormat="1" ht="17.100000000000001" customHeight="1">
      <c r="A24" s="43" t="s">
        <v>53</v>
      </c>
      <c r="B24" s="44">
        <v>3746</v>
      </c>
      <c r="C24" s="44">
        <v>2037</v>
      </c>
      <c r="D24" s="44">
        <v>2234</v>
      </c>
      <c r="E24" s="44">
        <v>1194</v>
      </c>
      <c r="F24" s="50" t="s">
        <v>54</v>
      </c>
    </row>
    <row r="25" spans="1:6" s="736" customFormat="1" ht="17.100000000000001" customHeight="1">
      <c r="A25" s="43" t="s">
        <v>55</v>
      </c>
      <c r="B25" s="44">
        <v>6239</v>
      </c>
      <c r="C25" s="44">
        <v>3444</v>
      </c>
      <c r="D25" s="44">
        <v>2542</v>
      </c>
      <c r="E25" s="44">
        <v>1343</v>
      </c>
      <c r="F25" s="45" t="s">
        <v>56</v>
      </c>
    </row>
    <row r="26" spans="1:6" s="736" customFormat="1" ht="17.100000000000001" customHeight="1">
      <c r="A26" s="43" t="s">
        <v>57</v>
      </c>
      <c r="B26" s="44">
        <v>3245</v>
      </c>
      <c r="C26" s="44">
        <v>1777</v>
      </c>
      <c r="D26" s="44">
        <v>339</v>
      </c>
      <c r="E26" s="44">
        <v>172</v>
      </c>
      <c r="F26" s="50" t="s">
        <v>58</v>
      </c>
    </row>
    <row r="27" spans="1:6" s="736" customFormat="1" ht="17.100000000000001" customHeight="1">
      <c r="A27" s="43" t="s">
        <v>59</v>
      </c>
      <c r="B27" s="44">
        <v>16147</v>
      </c>
      <c r="C27" s="44">
        <v>9298</v>
      </c>
      <c r="D27" s="44">
        <v>2295</v>
      </c>
      <c r="E27" s="44">
        <v>1368</v>
      </c>
      <c r="F27" s="50" t="s">
        <v>60</v>
      </c>
    </row>
    <row r="28" spans="1:6" s="736" customFormat="1" ht="17.100000000000001" customHeight="1">
      <c r="A28" s="43" t="s">
        <v>61</v>
      </c>
      <c r="B28" s="44">
        <v>17604</v>
      </c>
      <c r="C28" s="44">
        <v>9878</v>
      </c>
      <c r="D28" s="44">
        <v>0</v>
      </c>
      <c r="E28" s="44">
        <v>0</v>
      </c>
      <c r="F28" s="50" t="s">
        <v>62</v>
      </c>
    </row>
    <row r="29" spans="1:6" s="736" customFormat="1" ht="17.100000000000001" customHeight="1">
      <c r="A29" s="43" t="s">
        <v>63</v>
      </c>
      <c r="B29" s="44">
        <v>7180</v>
      </c>
      <c r="C29" s="44">
        <v>3903</v>
      </c>
      <c r="D29" s="44">
        <v>299</v>
      </c>
      <c r="E29" s="44">
        <v>143</v>
      </c>
      <c r="F29" s="50" t="s">
        <v>64</v>
      </c>
    </row>
    <row r="30" spans="1:6" s="736" customFormat="1" ht="17.100000000000001" customHeight="1">
      <c r="A30" s="41" t="s">
        <v>65</v>
      </c>
      <c r="B30" s="177">
        <f>SUM(B31:B39)</f>
        <v>151387</v>
      </c>
      <c r="C30" s="177">
        <f>SUM(C31:C39)</f>
        <v>79433</v>
      </c>
      <c r="D30" s="177">
        <f>SUM(D31:D39)</f>
        <v>34012</v>
      </c>
      <c r="E30" s="177">
        <f>SUM(E31:E39)</f>
        <v>17551</v>
      </c>
      <c r="F30" s="42" t="s">
        <v>66</v>
      </c>
    </row>
    <row r="31" spans="1:6" s="736" customFormat="1" ht="17.100000000000001" customHeight="1">
      <c r="A31" s="51" t="s">
        <v>67</v>
      </c>
      <c r="B31" s="44">
        <v>29531</v>
      </c>
      <c r="C31" s="44">
        <v>15610</v>
      </c>
      <c r="D31" s="44">
        <v>2475</v>
      </c>
      <c r="E31" s="44">
        <v>1284</v>
      </c>
      <c r="F31" s="45" t="s">
        <v>68</v>
      </c>
    </row>
    <row r="32" spans="1:6" s="736" customFormat="1" ht="17.100000000000001" customHeight="1">
      <c r="A32" s="52" t="s">
        <v>69</v>
      </c>
      <c r="B32" s="44">
        <v>9058</v>
      </c>
      <c r="C32" s="44">
        <v>4508</v>
      </c>
      <c r="D32" s="44">
        <v>4042</v>
      </c>
      <c r="E32" s="44">
        <v>1991</v>
      </c>
      <c r="F32" s="45" t="s">
        <v>70</v>
      </c>
    </row>
    <row r="33" spans="1:6" s="736" customFormat="1" ht="17.100000000000001" customHeight="1">
      <c r="A33" s="51" t="s">
        <v>71</v>
      </c>
      <c r="B33" s="44">
        <v>8524</v>
      </c>
      <c r="C33" s="44">
        <v>4495</v>
      </c>
      <c r="D33" s="44">
        <v>1762</v>
      </c>
      <c r="E33" s="44">
        <v>958</v>
      </c>
      <c r="F33" s="45" t="s">
        <v>72</v>
      </c>
    </row>
    <row r="34" spans="1:6" s="736" customFormat="1" ht="17.100000000000001" customHeight="1">
      <c r="A34" s="43" t="s">
        <v>73</v>
      </c>
      <c r="B34" s="44">
        <v>45448</v>
      </c>
      <c r="C34" s="44">
        <v>24416</v>
      </c>
      <c r="D34" s="44">
        <v>303</v>
      </c>
      <c r="E34" s="44">
        <v>158</v>
      </c>
      <c r="F34" s="45" t="s">
        <v>74</v>
      </c>
    </row>
    <row r="35" spans="1:6" s="736" customFormat="1" ht="17.100000000000001" customHeight="1">
      <c r="A35" s="52" t="s">
        <v>75</v>
      </c>
      <c r="B35" s="44">
        <v>6098</v>
      </c>
      <c r="C35" s="44">
        <v>3170</v>
      </c>
      <c r="D35" s="44">
        <v>1722</v>
      </c>
      <c r="E35" s="44">
        <v>826</v>
      </c>
      <c r="F35" s="45" t="s">
        <v>1409</v>
      </c>
    </row>
    <row r="36" spans="1:6" s="736" customFormat="1" ht="17.100000000000001" customHeight="1">
      <c r="A36" s="43" t="s">
        <v>76</v>
      </c>
      <c r="B36" s="44">
        <v>11072</v>
      </c>
      <c r="C36" s="44">
        <v>5575</v>
      </c>
      <c r="D36" s="44">
        <v>1627</v>
      </c>
      <c r="E36" s="44">
        <v>857</v>
      </c>
      <c r="F36" s="45" t="s">
        <v>77</v>
      </c>
    </row>
    <row r="37" spans="1:6" s="736" customFormat="1" ht="17.100000000000001" customHeight="1">
      <c r="A37" s="43" t="s">
        <v>78</v>
      </c>
      <c r="B37" s="44">
        <v>20205</v>
      </c>
      <c r="C37" s="44">
        <v>10383</v>
      </c>
      <c r="D37" s="44">
        <v>11563</v>
      </c>
      <c r="E37" s="44">
        <v>5923</v>
      </c>
      <c r="F37" s="45" t="s">
        <v>79</v>
      </c>
    </row>
    <row r="38" spans="1:6" s="736" customFormat="1" ht="17.100000000000001" customHeight="1">
      <c r="A38" s="43" t="s">
        <v>80</v>
      </c>
      <c r="B38" s="44">
        <v>15514</v>
      </c>
      <c r="C38" s="44">
        <v>8195</v>
      </c>
      <c r="D38" s="44">
        <v>4845</v>
      </c>
      <c r="E38" s="44">
        <v>2615</v>
      </c>
      <c r="F38" s="45" t="s">
        <v>81</v>
      </c>
    </row>
    <row r="39" spans="1:6" s="736" customFormat="1" ht="17.100000000000001" customHeight="1">
      <c r="A39" s="43" t="s">
        <v>82</v>
      </c>
      <c r="B39" s="44">
        <v>5937</v>
      </c>
      <c r="C39" s="44">
        <v>3081</v>
      </c>
      <c r="D39" s="44">
        <v>5673</v>
      </c>
      <c r="E39" s="44">
        <v>2939</v>
      </c>
      <c r="F39" s="45" t="s">
        <v>83</v>
      </c>
    </row>
    <row r="40" spans="1:6" s="736" customFormat="1" ht="17.100000000000001" customHeight="1">
      <c r="A40" s="53" t="s">
        <v>84</v>
      </c>
      <c r="B40" s="177">
        <f>SUM(B41:B47)</f>
        <v>167047</v>
      </c>
      <c r="C40" s="177">
        <f>SUM(C41:C47)</f>
        <v>86760</v>
      </c>
      <c r="D40" s="177">
        <f>SUM(D41:D47)</f>
        <v>44839</v>
      </c>
      <c r="E40" s="177">
        <f>SUM(E41:E47)</f>
        <v>22720</v>
      </c>
      <c r="F40" s="42" t="s">
        <v>85</v>
      </c>
    </row>
    <row r="41" spans="1:6" s="736" customFormat="1" ht="17.100000000000001" customHeight="1">
      <c r="A41" s="51" t="s">
        <v>86</v>
      </c>
      <c r="B41" s="44">
        <v>38744</v>
      </c>
      <c r="C41" s="44">
        <v>19950</v>
      </c>
      <c r="D41" s="44">
        <v>13137</v>
      </c>
      <c r="E41" s="44">
        <v>6706</v>
      </c>
      <c r="F41" s="50" t="s">
        <v>87</v>
      </c>
    </row>
    <row r="42" spans="1:6" s="736" customFormat="1" ht="17.100000000000001" customHeight="1">
      <c r="A42" s="51" t="s">
        <v>88</v>
      </c>
      <c r="B42" s="44">
        <v>20557</v>
      </c>
      <c r="C42" s="44">
        <v>10612</v>
      </c>
      <c r="D42" s="44">
        <v>7790</v>
      </c>
      <c r="E42" s="44">
        <v>3902</v>
      </c>
      <c r="F42" s="45" t="s">
        <v>89</v>
      </c>
    </row>
    <row r="43" spans="1:6" s="736" customFormat="1" ht="17.100000000000001" customHeight="1">
      <c r="A43" s="51" t="s">
        <v>90</v>
      </c>
      <c r="B43" s="44">
        <v>15063</v>
      </c>
      <c r="C43" s="44">
        <v>7698</v>
      </c>
      <c r="D43" s="44">
        <v>0</v>
      </c>
      <c r="E43" s="44">
        <v>0</v>
      </c>
      <c r="F43" s="45" t="s">
        <v>91</v>
      </c>
    </row>
    <row r="44" spans="1:6" s="736" customFormat="1" ht="17.100000000000001" customHeight="1">
      <c r="A44" s="51" t="s">
        <v>92</v>
      </c>
      <c r="B44" s="44">
        <v>34436</v>
      </c>
      <c r="C44" s="44">
        <v>18180</v>
      </c>
      <c r="D44" s="44">
        <v>1438</v>
      </c>
      <c r="E44" s="44">
        <v>737</v>
      </c>
      <c r="F44" s="45" t="s">
        <v>93</v>
      </c>
    </row>
    <row r="45" spans="1:6" s="738" customFormat="1" ht="17.100000000000001" customHeight="1">
      <c r="A45" s="51" t="s">
        <v>94</v>
      </c>
      <c r="B45" s="44">
        <v>23663</v>
      </c>
      <c r="C45" s="44">
        <v>11793</v>
      </c>
      <c r="D45" s="44">
        <v>11477</v>
      </c>
      <c r="E45" s="44">
        <v>5614</v>
      </c>
      <c r="F45" s="50" t="s">
        <v>95</v>
      </c>
    </row>
    <row r="46" spans="1:6" s="736" customFormat="1" ht="17.100000000000001" customHeight="1">
      <c r="A46" s="51" t="s">
        <v>96</v>
      </c>
      <c r="B46" s="44">
        <v>11929</v>
      </c>
      <c r="C46" s="44">
        <v>6309</v>
      </c>
      <c r="D46" s="44">
        <v>5276</v>
      </c>
      <c r="E46" s="44">
        <v>2687</v>
      </c>
      <c r="F46" s="50" t="s">
        <v>97</v>
      </c>
    </row>
    <row r="47" spans="1:6" s="736" customFormat="1" ht="17.100000000000001" customHeight="1">
      <c r="A47" s="51" t="s">
        <v>98</v>
      </c>
      <c r="B47" s="44">
        <v>22655</v>
      </c>
      <c r="C47" s="44">
        <v>12218</v>
      </c>
      <c r="D47" s="44">
        <v>5721</v>
      </c>
      <c r="E47" s="44">
        <v>3074</v>
      </c>
      <c r="F47" s="45" t="s">
        <v>99</v>
      </c>
    </row>
    <row r="48" spans="1:6" s="736" customFormat="1" ht="17.100000000000001" customHeight="1">
      <c r="A48" s="54" t="s">
        <v>100</v>
      </c>
      <c r="B48" s="177">
        <f>SUM(B49:B53)</f>
        <v>81054</v>
      </c>
      <c r="C48" s="177">
        <f>SUM(C49:C53)</f>
        <v>44256</v>
      </c>
      <c r="D48" s="177">
        <f>SUM(D49:D53)</f>
        <v>31015</v>
      </c>
      <c r="E48" s="177">
        <f>SUM(E49:E53)</f>
        <v>17020</v>
      </c>
      <c r="F48" s="42" t="s">
        <v>101</v>
      </c>
    </row>
    <row r="49" spans="1:6" s="736" customFormat="1" ht="17.100000000000001" customHeight="1">
      <c r="A49" s="55" t="s">
        <v>102</v>
      </c>
      <c r="B49" s="44">
        <v>18778</v>
      </c>
      <c r="C49" s="44">
        <v>9465</v>
      </c>
      <c r="D49" s="44">
        <v>12139</v>
      </c>
      <c r="E49" s="44">
        <v>6226</v>
      </c>
      <c r="F49" s="45" t="s">
        <v>103</v>
      </c>
    </row>
    <row r="50" spans="1:6" s="241" customFormat="1" ht="17.100000000000001" customHeight="1">
      <c r="A50" s="51" t="s">
        <v>104</v>
      </c>
      <c r="B50" s="44">
        <v>18004</v>
      </c>
      <c r="C50" s="44">
        <v>10284</v>
      </c>
      <c r="D50" s="44">
        <v>6418</v>
      </c>
      <c r="E50" s="44">
        <v>3745</v>
      </c>
      <c r="F50" s="45" t="s">
        <v>105</v>
      </c>
    </row>
    <row r="51" spans="1:6" s="736" customFormat="1" ht="17.100000000000001" customHeight="1">
      <c r="A51" s="51" t="s">
        <v>106</v>
      </c>
      <c r="B51" s="44">
        <v>13612</v>
      </c>
      <c r="C51" s="44">
        <v>8094</v>
      </c>
      <c r="D51" s="44">
        <v>5214</v>
      </c>
      <c r="E51" s="44">
        <v>3238</v>
      </c>
      <c r="F51" s="45" t="s">
        <v>107</v>
      </c>
    </row>
    <row r="52" spans="1:6" s="736" customFormat="1" ht="17.100000000000001" customHeight="1">
      <c r="A52" s="51" t="s">
        <v>108</v>
      </c>
      <c r="B52" s="44">
        <v>11643</v>
      </c>
      <c r="C52" s="44">
        <v>6307</v>
      </c>
      <c r="D52" s="44">
        <v>4307</v>
      </c>
      <c r="E52" s="44">
        <v>2303</v>
      </c>
      <c r="F52" s="45" t="s">
        <v>109</v>
      </c>
    </row>
    <row r="53" spans="1:6" s="736" customFormat="1" ht="17.100000000000001" customHeight="1">
      <c r="A53" s="51" t="s">
        <v>110</v>
      </c>
      <c r="B53" s="44">
        <v>19017</v>
      </c>
      <c r="C53" s="44">
        <v>10106</v>
      </c>
      <c r="D53" s="44">
        <v>2937</v>
      </c>
      <c r="E53" s="44">
        <v>1508</v>
      </c>
      <c r="F53" s="50" t="s">
        <v>111</v>
      </c>
    </row>
    <row r="54" spans="1:6" s="736" customFormat="1" ht="12.75" customHeight="1">
      <c r="A54" s="244"/>
      <c r="B54" s="731"/>
      <c r="C54" s="731"/>
      <c r="D54" s="731"/>
      <c r="E54" s="731"/>
      <c r="F54" s="739"/>
    </row>
    <row r="55" spans="1:6" s="736" customFormat="1" ht="12.75" customHeight="1">
      <c r="A55" s="239"/>
      <c r="B55" s="731"/>
      <c r="C55" s="731"/>
      <c r="D55" s="731"/>
      <c r="E55" s="731"/>
      <c r="F55" s="739"/>
    </row>
    <row r="56" spans="1:6" s="736" customFormat="1" ht="17.25" customHeight="1">
      <c r="A56" s="740" t="s">
        <v>457</v>
      </c>
      <c r="B56" s="741"/>
      <c r="C56" s="741"/>
      <c r="D56" s="742"/>
      <c r="E56" s="2563" t="s">
        <v>458</v>
      </c>
      <c r="F56" s="2563"/>
    </row>
    <row r="57" spans="1:6" s="736" customFormat="1" ht="12.75" customHeight="1">
      <c r="A57" s="741"/>
      <c r="B57" s="741"/>
      <c r="C57" s="741"/>
      <c r="D57" s="742"/>
      <c r="E57" s="742"/>
      <c r="F57" s="743"/>
    </row>
    <row r="58" spans="1:6" s="736" customFormat="1" ht="20.25" customHeight="1">
      <c r="A58" s="572" t="s">
        <v>2456</v>
      </c>
      <c r="B58" s="741"/>
      <c r="C58" s="744"/>
      <c r="D58" s="742"/>
      <c r="E58" s="2576" t="s">
        <v>2455</v>
      </c>
      <c r="F58" s="2576"/>
    </row>
    <row r="59" spans="1:6" s="736" customFormat="1" ht="18.75" customHeight="1">
      <c r="A59" s="588" t="s">
        <v>256</v>
      </c>
      <c r="B59" s="741"/>
      <c r="C59" s="741"/>
      <c r="D59" s="742"/>
      <c r="E59" s="742"/>
      <c r="F59" s="745" t="s">
        <v>476</v>
      </c>
    </row>
    <row r="60" spans="1:6" s="736" customFormat="1" ht="12.75" customHeight="1">
      <c r="A60" s="746"/>
      <c r="B60" s="741"/>
      <c r="C60" s="741"/>
      <c r="D60" s="742"/>
      <c r="E60" s="742"/>
      <c r="F60" s="741"/>
    </row>
    <row r="61" spans="1:6" s="736" customFormat="1" ht="12.75" customHeight="1">
      <c r="A61" s="746"/>
      <c r="B61" s="741"/>
      <c r="C61" s="741"/>
      <c r="D61" s="742"/>
      <c r="E61" s="742"/>
      <c r="F61" s="741"/>
    </row>
    <row r="62" spans="1:6" s="736" customFormat="1" ht="15" customHeight="1">
      <c r="A62" s="2093" t="s">
        <v>2236</v>
      </c>
      <c r="B62" s="2540" t="s">
        <v>417</v>
      </c>
      <c r="C62" s="2540"/>
      <c r="D62" s="2540" t="s">
        <v>498</v>
      </c>
      <c r="E62" s="2540"/>
      <c r="F62" s="1592" t="s">
        <v>2235</v>
      </c>
    </row>
    <row r="63" spans="1:6" s="736" customFormat="1" ht="15" customHeight="1">
      <c r="A63" s="741"/>
      <c r="B63" s="2570" t="s">
        <v>419</v>
      </c>
      <c r="C63" s="2570"/>
      <c r="D63" s="2570" t="s">
        <v>302</v>
      </c>
      <c r="E63" s="2570"/>
      <c r="F63" s="741"/>
    </row>
    <row r="64" spans="1:6" s="736" customFormat="1" ht="15" customHeight="1">
      <c r="A64" s="589"/>
      <c r="B64" s="720" t="s">
        <v>11</v>
      </c>
      <c r="C64" s="720" t="s">
        <v>263</v>
      </c>
      <c r="D64" s="721" t="s">
        <v>11</v>
      </c>
      <c r="E64" s="721" t="s">
        <v>263</v>
      </c>
      <c r="F64" s="720"/>
    </row>
    <row r="65" spans="1:6" s="736" customFormat="1" ht="15" customHeight="1">
      <c r="A65" s="204"/>
      <c r="B65" s="747" t="s">
        <v>27</v>
      </c>
      <c r="C65" s="747" t="s">
        <v>28</v>
      </c>
      <c r="D65" s="748" t="s">
        <v>27</v>
      </c>
      <c r="E65" s="748" t="s">
        <v>28</v>
      </c>
      <c r="F65" s="205"/>
    </row>
    <row r="66" spans="1:6" s="736" customFormat="1" ht="15" customHeight="1">
      <c r="A66" s="749"/>
      <c r="B66" s="750"/>
      <c r="C66" s="750"/>
      <c r="D66" s="751"/>
      <c r="E66" s="751"/>
      <c r="F66" s="750"/>
    </row>
    <row r="67" spans="1:6" s="736" customFormat="1" ht="15" customHeight="1">
      <c r="A67" s="72" t="s">
        <v>114</v>
      </c>
      <c r="B67" s="209">
        <f>SUM(B68:B76)</f>
        <v>229644</v>
      </c>
      <c r="C67" s="209">
        <f>SUM(C68:C76)</f>
        <v>123270</v>
      </c>
      <c r="D67" s="209">
        <f>SUM(D68:D76)</f>
        <v>41760</v>
      </c>
      <c r="E67" s="209">
        <f>SUM(E68:E76)</f>
        <v>22964</v>
      </c>
      <c r="F67" s="78" t="s">
        <v>115</v>
      </c>
    </row>
    <row r="68" spans="1:6" s="736" customFormat="1" ht="15" customHeight="1">
      <c r="A68" s="210" t="s">
        <v>116</v>
      </c>
      <c r="B68" s="44">
        <v>8046</v>
      </c>
      <c r="C68" s="44">
        <v>4309</v>
      </c>
      <c r="D68" s="44">
        <v>2558</v>
      </c>
      <c r="E68" s="44">
        <v>1314</v>
      </c>
      <c r="F68" s="211" t="s">
        <v>117</v>
      </c>
    </row>
    <row r="69" spans="1:6" s="736" customFormat="1" ht="15" customHeight="1">
      <c r="A69" s="210" t="s">
        <v>118</v>
      </c>
      <c r="B69" s="44">
        <v>20345</v>
      </c>
      <c r="C69" s="44">
        <v>10456</v>
      </c>
      <c r="D69" s="44">
        <v>2447</v>
      </c>
      <c r="E69" s="44">
        <v>1179</v>
      </c>
      <c r="F69" s="211" t="s">
        <v>119</v>
      </c>
    </row>
    <row r="70" spans="1:6" s="736" customFormat="1" ht="15" customHeight="1">
      <c r="A70" s="212" t="s">
        <v>211</v>
      </c>
      <c r="B70" s="213">
        <v>94052</v>
      </c>
      <c r="C70" s="213">
        <v>49801</v>
      </c>
      <c r="D70" s="213">
        <v>0</v>
      </c>
      <c r="E70" s="213">
        <v>0</v>
      </c>
      <c r="F70" s="211" t="s">
        <v>121</v>
      </c>
    </row>
    <row r="71" spans="1:6" s="736" customFormat="1" ht="15" customHeight="1">
      <c r="A71" s="210" t="s">
        <v>122</v>
      </c>
      <c r="B71" s="44">
        <v>25890</v>
      </c>
      <c r="C71" s="44">
        <v>14187</v>
      </c>
      <c r="D71" s="44">
        <v>9939</v>
      </c>
      <c r="E71" s="44">
        <v>5466</v>
      </c>
      <c r="F71" s="211" t="s">
        <v>123</v>
      </c>
    </row>
    <row r="72" spans="1:6" s="736" customFormat="1" ht="15" customHeight="1">
      <c r="A72" s="210" t="s">
        <v>124</v>
      </c>
      <c r="B72" s="44">
        <v>13039</v>
      </c>
      <c r="C72" s="44">
        <v>7075</v>
      </c>
      <c r="D72" s="44">
        <v>5506</v>
      </c>
      <c r="E72" s="44">
        <v>3037</v>
      </c>
      <c r="F72" s="211" t="s">
        <v>125</v>
      </c>
    </row>
    <row r="73" spans="1:6" s="736" customFormat="1" ht="15" customHeight="1">
      <c r="A73" s="210" t="s">
        <v>126</v>
      </c>
      <c r="B73" s="44">
        <v>15738</v>
      </c>
      <c r="C73" s="44">
        <v>8298</v>
      </c>
      <c r="D73" s="44">
        <v>6452</v>
      </c>
      <c r="E73" s="44">
        <v>3562</v>
      </c>
      <c r="F73" s="211" t="s">
        <v>127</v>
      </c>
    </row>
    <row r="74" spans="1:6" s="736" customFormat="1" ht="15" customHeight="1">
      <c r="A74" s="210" t="s">
        <v>128</v>
      </c>
      <c r="B74" s="44">
        <v>19175</v>
      </c>
      <c r="C74" s="44">
        <v>10349</v>
      </c>
      <c r="D74" s="44">
        <v>2673</v>
      </c>
      <c r="E74" s="44">
        <v>1430</v>
      </c>
      <c r="F74" s="211" t="s">
        <v>129</v>
      </c>
    </row>
    <row r="75" spans="1:6" s="736" customFormat="1" ht="15" customHeight="1">
      <c r="A75" s="210" t="s">
        <v>130</v>
      </c>
      <c r="B75" s="44">
        <v>19467</v>
      </c>
      <c r="C75" s="44">
        <v>10879</v>
      </c>
      <c r="D75" s="44">
        <v>5556</v>
      </c>
      <c r="E75" s="44">
        <v>3169</v>
      </c>
      <c r="F75" s="211" t="s">
        <v>131</v>
      </c>
    </row>
    <row r="76" spans="1:6" s="736" customFormat="1" ht="15" customHeight="1">
      <c r="A76" s="210" t="s">
        <v>132</v>
      </c>
      <c r="B76" s="44">
        <v>13892</v>
      </c>
      <c r="C76" s="44">
        <v>7916</v>
      </c>
      <c r="D76" s="44">
        <v>6629</v>
      </c>
      <c r="E76" s="44">
        <v>3807</v>
      </c>
      <c r="F76" s="211" t="s">
        <v>133</v>
      </c>
    </row>
    <row r="77" spans="1:6" s="736" customFormat="1" ht="15" customHeight="1">
      <c r="A77" s="75" t="s">
        <v>134</v>
      </c>
      <c r="B77" s="209">
        <f>SUM(B78:B85)</f>
        <v>150282</v>
      </c>
      <c r="C77" s="209">
        <f>SUM(C78:C85)</f>
        <v>82266</v>
      </c>
      <c r="D77" s="209">
        <f>SUM(D78:D85)</f>
        <v>53998</v>
      </c>
      <c r="E77" s="209">
        <f>SUM(E78:E85)</f>
        <v>30072</v>
      </c>
      <c r="F77" s="76" t="s">
        <v>135</v>
      </c>
    </row>
    <row r="78" spans="1:6" s="736" customFormat="1" ht="15" customHeight="1">
      <c r="A78" s="210" t="s">
        <v>136</v>
      </c>
      <c r="B78" s="44">
        <v>16801</v>
      </c>
      <c r="C78" s="44">
        <v>9137</v>
      </c>
      <c r="D78" s="44">
        <v>9193</v>
      </c>
      <c r="E78" s="44">
        <v>4911</v>
      </c>
      <c r="F78" s="211" t="s">
        <v>137</v>
      </c>
    </row>
    <row r="79" spans="1:6" s="736" customFormat="1" ht="15" customHeight="1">
      <c r="A79" s="210" t="s">
        <v>138</v>
      </c>
      <c r="B79" s="44">
        <v>8830</v>
      </c>
      <c r="C79" s="44">
        <v>4705</v>
      </c>
      <c r="D79" s="44">
        <v>5068</v>
      </c>
      <c r="E79" s="44">
        <v>2697</v>
      </c>
      <c r="F79" s="211" t="s">
        <v>139</v>
      </c>
    </row>
    <row r="80" spans="1:6" s="736" customFormat="1" ht="15" customHeight="1">
      <c r="A80" s="210" t="s">
        <v>140</v>
      </c>
      <c r="B80" s="44">
        <v>17080</v>
      </c>
      <c r="C80" s="44">
        <v>10186</v>
      </c>
      <c r="D80" s="44">
        <v>8355</v>
      </c>
      <c r="E80" s="44">
        <v>5113</v>
      </c>
      <c r="F80" s="211" t="s">
        <v>141</v>
      </c>
    </row>
    <row r="81" spans="1:6" s="736" customFormat="1" ht="15" customHeight="1">
      <c r="A81" s="210" t="s">
        <v>142</v>
      </c>
      <c r="B81" s="44">
        <v>13821</v>
      </c>
      <c r="C81" s="44">
        <v>7049</v>
      </c>
      <c r="D81" s="44">
        <v>5849</v>
      </c>
      <c r="E81" s="44">
        <v>3036</v>
      </c>
      <c r="F81" s="211" t="s">
        <v>143</v>
      </c>
    </row>
    <row r="82" spans="1:6" ht="14.1" customHeight="1">
      <c r="A82" s="210" t="s">
        <v>144</v>
      </c>
      <c r="B82" s="44">
        <v>52638</v>
      </c>
      <c r="C82" s="44">
        <v>28634</v>
      </c>
      <c r="D82" s="44">
        <v>13425</v>
      </c>
      <c r="E82" s="44">
        <v>7502</v>
      </c>
      <c r="F82" s="211" t="s">
        <v>145</v>
      </c>
    </row>
    <row r="83" spans="1:6" s="241" customFormat="1" ht="12.95" customHeight="1">
      <c r="A83" s="210" t="s">
        <v>146</v>
      </c>
      <c r="B83" s="44">
        <v>9874</v>
      </c>
      <c r="C83" s="44">
        <v>5615</v>
      </c>
      <c r="D83" s="44">
        <v>4741</v>
      </c>
      <c r="E83" s="44">
        <v>2712</v>
      </c>
      <c r="F83" s="211" t="s">
        <v>147</v>
      </c>
    </row>
    <row r="84" spans="1:6" ht="14.25" customHeight="1">
      <c r="A84" s="210" t="s">
        <v>148</v>
      </c>
      <c r="B84" s="44">
        <v>23946</v>
      </c>
      <c r="C84" s="44">
        <v>12809</v>
      </c>
      <c r="D84" s="44">
        <v>4904</v>
      </c>
      <c r="E84" s="44">
        <v>2686</v>
      </c>
      <c r="F84" s="211" t="s">
        <v>1574</v>
      </c>
    </row>
    <row r="85" spans="1:6" ht="15">
      <c r="A85" s="210" t="s">
        <v>149</v>
      </c>
      <c r="B85" s="44">
        <v>7292</v>
      </c>
      <c r="C85" s="44">
        <v>4131</v>
      </c>
      <c r="D85" s="44">
        <v>2463</v>
      </c>
      <c r="E85" s="44">
        <v>1415</v>
      </c>
      <c r="F85" s="211" t="s">
        <v>150</v>
      </c>
    </row>
    <row r="86" spans="1:6" ht="14.25">
      <c r="A86" s="77" t="s">
        <v>151</v>
      </c>
      <c r="B86" s="209">
        <f>SUM(B87:B91)</f>
        <v>69724</v>
      </c>
      <c r="C86" s="209">
        <f>SUM(C87:C91)</f>
        <v>37488</v>
      </c>
      <c r="D86" s="209">
        <f>SUM(D87:D91)</f>
        <v>32189</v>
      </c>
      <c r="E86" s="209">
        <f>SUM(E87:E91)</f>
        <v>17605</v>
      </c>
      <c r="F86" s="78" t="s">
        <v>152</v>
      </c>
    </row>
    <row r="87" spans="1:6" ht="12.95" customHeight="1">
      <c r="A87" s="210" t="s">
        <v>153</v>
      </c>
      <c r="B87" s="44">
        <v>19171</v>
      </c>
      <c r="C87" s="44">
        <v>10471</v>
      </c>
      <c r="D87" s="44">
        <v>4483</v>
      </c>
      <c r="E87" s="44">
        <v>2606</v>
      </c>
      <c r="F87" s="211" t="s">
        <v>154</v>
      </c>
    </row>
    <row r="88" spans="1:6" ht="12.95" customHeight="1">
      <c r="A88" s="210" t="s">
        <v>155</v>
      </c>
      <c r="B88" s="44">
        <v>12371</v>
      </c>
      <c r="C88" s="44">
        <v>6498</v>
      </c>
      <c r="D88" s="44">
        <v>5989</v>
      </c>
      <c r="E88" s="44">
        <v>3178</v>
      </c>
      <c r="F88" s="211" t="s">
        <v>156</v>
      </c>
    </row>
    <row r="89" spans="1:6" ht="18" customHeight="1">
      <c r="A89" s="210" t="s">
        <v>157</v>
      </c>
      <c r="B89" s="44">
        <v>13053</v>
      </c>
      <c r="C89" s="44">
        <v>6882</v>
      </c>
      <c r="D89" s="44">
        <v>6405</v>
      </c>
      <c r="E89" s="44">
        <v>3426</v>
      </c>
      <c r="F89" s="211" t="s">
        <v>158</v>
      </c>
    </row>
    <row r="90" spans="1:6" ht="15">
      <c r="A90" s="210" t="s">
        <v>159</v>
      </c>
      <c r="B90" s="44">
        <v>12655</v>
      </c>
      <c r="C90" s="44">
        <v>6811</v>
      </c>
      <c r="D90" s="44">
        <v>6763</v>
      </c>
      <c r="E90" s="44">
        <v>3687</v>
      </c>
      <c r="F90" s="211" t="s">
        <v>160</v>
      </c>
    </row>
    <row r="91" spans="1:6" ht="15">
      <c r="A91" s="210" t="s">
        <v>161</v>
      </c>
      <c r="B91" s="44">
        <v>12474</v>
      </c>
      <c r="C91" s="44">
        <v>6826</v>
      </c>
      <c r="D91" s="44">
        <v>8549</v>
      </c>
      <c r="E91" s="44">
        <v>4708</v>
      </c>
      <c r="F91" s="211" t="s">
        <v>162</v>
      </c>
    </row>
    <row r="92" spans="1:6" ht="14.25">
      <c r="A92" s="75" t="s">
        <v>163</v>
      </c>
      <c r="B92" s="209">
        <f>SUM(B93:B98)</f>
        <v>107660</v>
      </c>
      <c r="C92" s="209">
        <f>SUM(C93:C98)</f>
        <v>58239</v>
      </c>
      <c r="D92" s="209">
        <f>SUM(D93:D98)</f>
        <v>35229</v>
      </c>
      <c r="E92" s="209">
        <f>SUM(E93:E98)</f>
        <v>19355</v>
      </c>
      <c r="F92" s="76" t="s">
        <v>164</v>
      </c>
    </row>
    <row r="93" spans="1:6" ht="15">
      <c r="A93" s="210" t="s">
        <v>165</v>
      </c>
      <c r="B93" s="44">
        <v>23207</v>
      </c>
      <c r="C93" s="44">
        <v>12675</v>
      </c>
      <c r="D93" s="44">
        <v>5932</v>
      </c>
      <c r="E93" s="44">
        <v>3334</v>
      </c>
      <c r="F93" s="211" t="s">
        <v>166</v>
      </c>
    </row>
    <row r="94" spans="1:6" ht="15">
      <c r="A94" s="210" t="s">
        <v>167</v>
      </c>
      <c r="B94" s="44">
        <v>16498</v>
      </c>
      <c r="C94" s="44">
        <v>8789</v>
      </c>
      <c r="D94" s="44">
        <v>11773</v>
      </c>
      <c r="E94" s="44">
        <v>6337</v>
      </c>
      <c r="F94" s="211" t="s">
        <v>1576</v>
      </c>
    </row>
    <row r="95" spans="1:6" ht="15">
      <c r="A95" s="210" t="s">
        <v>169</v>
      </c>
      <c r="B95" s="44">
        <v>25605</v>
      </c>
      <c r="C95" s="44">
        <v>13820</v>
      </c>
      <c r="D95" s="44">
        <v>2772</v>
      </c>
      <c r="E95" s="44">
        <v>1513</v>
      </c>
      <c r="F95" s="211" t="s">
        <v>1580</v>
      </c>
    </row>
    <row r="96" spans="1:6" ht="15">
      <c r="A96" s="210" t="s">
        <v>171</v>
      </c>
      <c r="B96" s="44">
        <v>28603</v>
      </c>
      <c r="C96" s="44">
        <v>15806</v>
      </c>
      <c r="D96" s="44">
        <v>9510</v>
      </c>
      <c r="E96" s="44">
        <v>5416</v>
      </c>
      <c r="F96" s="211" t="s">
        <v>172</v>
      </c>
    </row>
    <row r="97" spans="1:6" ht="15">
      <c r="A97" s="210" t="s">
        <v>173</v>
      </c>
      <c r="B97" s="44">
        <v>5027</v>
      </c>
      <c r="C97" s="44">
        <v>2658</v>
      </c>
      <c r="D97" s="44">
        <v>2092</v>
      </c>
      <c r="E97" s="44">
        <v>1123</v>
      </c>
      <c r="F97" s="211" t="s">
        <v>174</v>
      </c>
    </row>
    <row r="98" spans="1:6" ht="15">
      <c r="A98" s="210" t="s">
        <v>175</v>
      </c>
      <c r="B98" s="44">
        <v>8720</v>
      </c>
      <c r="C98" s="44">
        <v>4491</v>
      </c>
      <c r="D98" s="44">
        <v>3150</v>
      </c>
      <c r="E98" s="44">
        <v>1632</v>
      </c>
      <c r="F98" s="211" t="s">
        <v>176</v>
      </c>
    </row>
    <row r="99" spans="1:6" ht="14.25">
      <c r="A99" s="80" t="s">
        <v>177</v>
      </c>
      <c r="B99" s="209">
        <f>SUM(B100:B103)</f>
        <v>17279</v>
      </c>
      <c r="C99" s="209">
        <f>SUM(C100:C103)</f>
        <v>8821</v>
      </c>
      <c r="D99" s="209">
        <f>SUM(D100:D103)</f>
        <v>4589</v>
      </c>
      <c r="E99" s="209">
        <f>SUM(E100:E103)</f>
        <v>2219</v>
      </c>
      <c r="F99" s="76" t="s">
        <v>178</v>
      </c>
    </row>
    <row r="100" spans="1:6" ht="15">
      <c r="A100" s="210" t="s">
        <v>179</v>
      </c>
      <c r="B100" s="44">
        <v>1320</v>
      </c>
      <c r="C100" s="44">
        <v>634</v>
      </c>
      <c r="D100" s="44">
        <v>171</v>
      </c>
      <c r="E100" s="44">
        <v>78</v>
      </c>
      <c r="F100" s="211" t="s">
        <v>180</v>
      </c>
    </row>
    <row r="101" spans="1:6" ht="15">
      <c r="A101" s="210" t="s">
        <v>181</v>
      </c>
      <c r="B101" s="44">
        <v>8237</v>
      </c>
      <c r="C101" s="44">
        <v>4283</v>
      </c>
      <c r="D101" s="44">
        <v>1982</v>
      </c>
      <c r="E101" s="44">
        <v>982</v>
      </c>
      <c r="F101" s="211" t="s">
        <v>182</v>
      </c>
    </row>
    <row r="102" spans="1:6" ht="15">
      <c r="A102" s="210" t="s">
        <v>183</v>
      </c>
      <c r="B102" s="44">
        <v>4054</v>
      </c>
      <c r="C102" s="44">
        <v>1944</v>
      </c>
      <c r="D102" s="44">
        <v>2436</v>
      </c>
      <c r="E102" s="44">
        <v>1159</v>
      </c>
      <c r="F102" s="211" t="s">
        <v>184</v>
      </c>
    </row>
    <row r="103" spans="1:6" ht="15">
      <c r="A103" s="210" t="s">
        <v>185</v>
      </c>
      <c r="B103" s="44">
        <v>3668</v>
      </c>
      <c r="C103" s="44">
        <v>1960</v>
      </c>
      <c r="D103" s="44">
        <v>0</v>
      </c>
      <c r="E103" s="44">
        <v>0</v>
      </c>
      <c r="F103" s="211" t="s">
        <v>186</v>
      </c>
    </row>
    <row r="104" spans="1:6" ht="14.25">
      <c r="A104" s="72" t="s">
        <v>187</v>
      </c>
      <c r="B104" s="209">
        <f>SUM(B105:B108)</f>
        <v>14452</v>
      </c>
      <c r="C104" s="209">
        <f>SUM(C105:C108)</f>
        <v>7628</v>
      </c>
      <c r="D104" s="209">
        <f>SUM(D105:D108)</f>
        <v>82</v>
      </c>
      <c r="E104" s="209">
        <f>SUM(E105:E108)</f>
        <v>49</v>
      </c>
      <c r="F104" s="76" t="s">
        <v>188</v>
      </c>
    </row>
    <row r="105" spans="1:6" ht="15">
      <c r="A105" s="210" t="s">
        <v>189</v>
      </c>
      <c r="B105" s="44">
        <v>2875</v>
      </c>
      <c r="C105" s="44">
        <v>1468</v>
      </c>
      <c r="D105" s="44">
        <v>0</v>
      </c>
      <c r="E105" s="44">
        <v>0</v>
      </c>
      <c r="F105" s="211" t="s">
        <v>190</v>
      </c>
    </row>
    <row r="106" spans="1:6" ht="15">
      <c r="A106" s="210" t="s">
        <v>191</v>
      </c>
      <c r="B106" s="44">
        <v>2013</v>
      </c>
      <c r="C106" s="44">
        <v>1044</v>
      </c>
      <c r="D106" s="44">
        <v>0</v>
      </c>
      <c r="E106" s="44">
        <v>0</v>
      </c>
      <c r="F106" s="211" t="s">
        <v>192</v>
      </c>
    </row>
    <row r="107" spans="1:6" ht="15">
      <c r="A107" s="210" t="s">
        <v>2053</v>
      </c>
      <c r="B107" s="44">
        <v>9040</v>
      </c>
      <c r="C107" s="44">
        <v>4846</v>
      </c>
      <c r="D107" s="44">
        <v>0</v>
      </c>
      <c r="E107" s="44">
        <v>0</v>
      </c>
      <c r="F107" s="211" t="s">
        <v>193</v>
      </c>
    </row>
    <row r="108" spans="1:6" ht="15">
      <c r="A108" s="210" t="s">
        <v>194</v>
      </c>
      <c r="B108" s="44">
        <v>524</v>
      </c>
      <c r="C108" s="44">
        <v>270</v>
      </c>
      <c r="D108" s="44">
        <v>82</v>
      </c>
      <c r="E108" s="44">
        <v>49</v>
      </c>
      <c r="F108" s="211" t="s">
        <v>195</v>
      </c>
    </row>
    <row r="109" spans="1:6" ht="14.25">
      <c r="A109" s="80" t="s">
        <v>196</v>
      </c>
      <c r="B109" s="209">
        <f>SUM(B110:B111)</f>
        <v>5243</v>
      </c>
      <c r="C109" s="209">
        <f>SUM(C110:C111)</f>
        <v>2882</v>
      </c>
      <c r="D109" s="209">
        <f>SUM(D110:D111)</f>
        <v>98</v>
      </c>
      <c r="E109" s="209">
        <f>SUM(E110:E111)</f>
        <v>51</v>
      </c>
      <c r="F109" s="76" t="s">
        <v>197</v>
      </c>
    </row>
    <row r="110" spans="1:6" ht="15">
      <c r="A110" s="81" t="s">
        <v>198</v>
      </c>
      <c r="B110" s="44">
        <v>98</v>
      </c>
      <c r="C110" s="44">
        <v>51</v>
      </c>
      <c r="D110" s="44">
        <v>98</v>
      </c>
      <c r="E110" s="44">
        <v>51</v>
      </c>
      <c r="F110" s="82" t="s">
        <v>2052</v>
      </c>
    </row>
    <row r="111" spans="1:6" ht="15">
      <c r="A111" s="83" t="s">
        <v>200</v>
      </c>
      <c r="B111" s="44">
        <v>5145</v>
      </c>
      <c r="C111" s="44">
        <v>2831</v>
      </c>
      <c r="D111" s="44">
        <v>0</v>
      </c>
      <c r="E111" s="44">
        <v>0</v>
      </c>
      <c r="F111" s="82" t="s">
        <v>2055</v>
      </c>
    </row>
    <row r="112" spans="1:6" ht="27.6" customHeight="1">
      <c r="A112" s="214" t="s">
        <v>214</v>
      </c>
      <c r="B112" s="215">
        <f>'qualif 33'!B48+'qualif 33'!B40+'qualif 33'!B30+'qualif 33'!B21+'qualif 33'!B12+'qualif 33'!B109+'qualif 33'!B104+'qualif 33'!B99+'qualif 33'!B92+'qualif 33'!B86+'qualif 33'!B77+'qualif 33'!B67</f>
        <v>1184552</v>
      </c>
      <c r="C112" s="215">
        <f>'qualif 33'!C48+'qualif 33'!C40+'qualif 33'!C30+'qualif 33'!C21+'qualif 33'!C12+'qualif 33'!C109+'qualif 33'!C104+'qualif 33'!C99+'qualif 33'!C92+'qualif 33'!C86+'qualif 33'!C77+'qualif 33'!C67</f>
        <v>637845</v>
      </c>
      <c r="D112" s="215">
        <f>'qualif 33'!D48+'qualif 33'!D40+'qualif 33'!D30+'qualif 33'!D21+'qualif 33'!D12+'qualif 33'!D109+'qualif 33'!D104+'qualif 33'!D99+'qualif 33'!D92+'qualif 33'!D86+'qualif 33'!D77+'qualif 33'!D67</f>
        <v>322846</v>
      </c>
      <c r="E112" s="215">
        <f>'qualif 33'!E48+'qualif 33'!E40+'qualif 33'!E30+'qualif 33'!E21+'qualif 33'!E12+'qualif 33'!E109+'qualif 33'!E104+'qualif 33'!E99+'qualif 33'!E92+'qualif 33'!E86+'qualif 33'!E77+'qualif 33'!E67</f>
        <v>174384</v>
      </c>
      <c r="F112" s="216" t="s">
        <v>11</v>
      </c>
    </row>
    <row r="113" spans="1:6" ht="15.75">
      <c r="A113" s="214"/>
      <c r="B113" s="640"/>
      <c r="C113" s="640"/>
      <c r="D113" s="640"/>
      <c r="E113" s="640"/>
      <c r="F113" s="217"/>
    </row>
    <row r="114" spans="1:6" ht="15.75">
      <c r="A114" s="214"/>
      <c r="B114" s="640"/>
      <c r="C114" s="640"/>
      <c r="D114" s="640"/>
      <c r="E114" s="640"/>
      <c r="F114" s="217"/>
    </row>
    <row r="115" spans="1:6" ht="15.75">
      <c r="A115" s="214"/>
      <c r="B115" s="215"/>
      <c r="C115" s="215"/>
      <c r="D115" s="215"/>
      <c r="E115" s="215"/>
      <c r="F115" s="217"/>
    </row>
    <row r="116" spans="1:6">
      <c r="A116" s="741"/>
      <c r="B116" s="640"/>
      <c r="C116" s="640"/>
      <c r="D116" s="640"/>
      <c r="E116" s="640"/>
      <c r="F116" s="741"/>
    </row>
    <row r="117" spans="1:6" ht="15">
      <c r="A117" s="927" t="s">
        <v>1578</v>
      </c>
      <c r="B117" s="22"/>
      <c r="C117" s="22"/>
      <c r="D117" s="509"/>
      <c r="E117" s="671"/>
      <c r="F117" s="490" t="s">
        <v>1577</v>
      </c>
    </row>
    <row r="118" spans="1:6">
      <c r="D118" s="752"/>
      <c r="E118" s="752"/>
    </row>
  </sheetData>
  <mergeCells count="12">
    <mergeCell ref="E1:F1"/>
    <mergeCell ref="E3:F3"/>
    <mergeCell ref="B7:C7"/>
    <mergeCell ref="D7:E7"/>
    <mergeCell ref="B8:C8"/>
    <mergeCell ref="D8:E8"/>
    <mergeCell ref="E56:F56"/>
    <mergeCell ref="E58:F58"/>
    <mergeCell ref="B62:C62"/>
    <mergeCell ref="D62:E62"/>
    <mergeCell ref="B63:C63"/>
    <mergeCell ref="D63:E63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  <rowBreaks count="1" manualBreakCount="1">
    <brk id="55" max="16383" man="1"/>
  </rowBreaks>
</worksheet>
</file>

<file path=xl/worksheets/sheet34.xml><?xml version="1.0" encoding="utf-8"?>
<worksheet xmlns="http://schemas.openxmlformats.org/spreadsheetml/2006/main" xmlns:r="http://schemas.openxmlformats.org/officeDocument/2006/relationships">
  <sheetPr syncVertical="1" syncRef="A1">
    <tabColor theme="8" tint="0.39997558519241921"/>
  </sheetPr>
  <dimension ref="A1:G96"/>
  <sheetViews>
    <sheetView showGridLines="0" view="pageLayout" zoomScale="70" zoomScalePageLayoutView="70" workbookViewId="0">
      <selection activeCell="A3" sqref="A3"/>
    </sheetView>
  </sheetViews>
  <sheetFormatPr baseColWidth="10" defaultColWidth="11" defaultRowHeight="12.75"/>
  <cols>
    <col min="1" max="1" width="42.85546875" style="756" customWidth="1"/>
    <col min="2" max="2" width="13.7109375" style="754" customWidth="1"/>
    <col min="3" max="5" width="11.5703125" style="754" customWidth="1"/>
    <col min="6" max="6" width="36.28515625" style="754" customWidth="1"/>
    <col min="7" max="7" width="1.28515625" style="754" customWidth="1"/>
    <col min="8" max="9" width="11" style="756" customWidth="1"/>
    <col min="10" max="19" width="9.85546875" style="756" customWidth="1"/>
    <col min="20" max="23" width="11" style="756" customWidth="1"/>
    <col min="24" max="24" width="14.42578125" style="756" customWidth="1"/>
    <col min="25" max="25" width="4.140625" style="756" customWidth="1"/>
    <col min="26" max="26" width="13.28515625" style="756" customWidth="1"/>
    <col min="27" max="27" width="28.140625" style="756" customWidth="1"/>
    <col min="28" max="28" width="11" style="756" customWidth="1"/>
    <col min="29" max="29" width="14.42578125" style="756" customWidth="1"/>
    <col min="30" max="30" width="4.140625" style="756" customWidth="1"/>
    <col min="31" max="32" width="11" style="756" customWidth="1"/>
    <col min="33" max="33" width="14.42578125" style="756" customWidth="1"/>
    <col min="34" max="34" width="4.140625" style="756" customWidth="1"/>
    <col min="35" max="35" width="14.42578125" style="756" customWidth="1"/>
    <col min="36" max="232" width="11" style="756"/>
    <col min="233" max="233" width="41.42578125" style="756" customWidth="1"/>
    <col min="234" max="237" width="10.7109375" style="756" customWidth="1"/>
    <col min="238" max="238" width="31.7109375" style="756" customWidth="1"/>
    <col min="239" max="239" width="3.85546875" style="756" customWidth="1"/>
    <col min="240" max="243" width="13.7109375" style="756" customWidth="1"/>
    <col min="244" max="244" width="17.7109375" style="756" customWidth="1"/>
    <col min="245" max="245" width="33.7109375" style="756" customWidth="1"/>
    <col min="246" max="249" width="11" style="756" customWidth="1"/>
    <col min="250" max="250" width="53.28515625" style="756" customWidth="1"/>
    <col min="251" max="257" width="11" style="756" customWidth="1"/>
    <col min="258" max="262" width="14.42578125" style="756" customWidth="1"/>
    <col min="263" max="263" width="37.28515625" style="756" customWidth="1"/>
    <col min="264" max="265" width="11" style="756" customWidth="1"/>
    <col min="266" max="275" width="9.85546875" style="756" customWidth="1"/>
    <col min="276" max="279" width="11" style="756" customWidth="1"/>
    <col min="280" max="280" width="14.42578125" style="756" customWidth="1"/>
    <col min="281" max="281" width="4.140625" style="756" customWidth="1"/>
    <col min="282" max="282" width="13.28515625" style="756" customWidth="1"/>
    <col min="283" max="283" width="28.140625" style="756" customWidth="1"/>
    <col min="284" max="284" width="11" style="756" customWidth="1"/>
    <col min="285" max="285" width="14.42578125" style="756" customWidth="1"/>
    <col min="286" max="286" width="4.140625" style="756" customWidth="1"/>
    <col min="287" max="288" width="11" style="756" customWidth="1"/>
    <col min="289" max="289" width="14.42578125" style="756" customWidth="1"/>
    <col min="290" max="290" width="4.140625" style="756" customWidth="1"/>
    <col min="291" max="291" width="14.42578125" style="756" customWidth="1"/>
    <col min="292" max="488" width="11" style="756"/>
    <col min="489" max="489" width="41.42578125" style="756" customWidth="1"/>
    <col min="490" max="493" width="10.7109375" style="756" customWidth="1"/>
    <col min="494" max="494" width="31.7109375" style="756" customWidth="1"/>
    <col min="495" max="495" width="3.85546875" style="756" customWidth="1"/>
    <col min="496" max="499" width="13.7109375" style="756" customWidth="1"/>
    <col min="500" max="500" width="17.7109375" style="756" customWidth="1"/>
    <col min="501" max="501" width="33.7109375" style="756" customWidth="1"/>
    <col min="502" max="505" width="11" style="756" customWidth="1"/>
    <col min="506" max="506" width="53.28515625" style="756" customWidth="1"/>
    <col min="507" max="513" width="11" style="756" customWidth="1"/>
    <col min="514" max="518" width="14.42578125" style="756" customWidth="1"/>
    <col min="519" max="519" width="37.28515625" style="756" customWidth="1"/>
    <col min="520" max="521" width="11" style="756" customWidth="1"/>
    <col min="522" max="531" width="9.85546875" style="756" customWidth="1"/>
    <col min="532" max="535" width="11" style="756" customWidth="1"/>
    <col min="536" max="536" width="14.42578125" style="756" customWidth="1"/>
    <col min="537" max="537" width="4.140625" style="756" customWidth="1"/>
    <col min="538" max="538" width="13.28515625" style="756" customWidth="1"/>
    <col min="539" max="539" width="28.140625" style="756" customWidth="1"/>
    <col min="540" max="540" width="11" style="756" customWidth="1"/>
    <col min="541" max="541" width="14.42578125" style="756" customWidth="1"/>
    <col min="542" max="542" width="4.140625" style="756" customWidth="1"/>
    <col min="543" max="544" width="11" style="756" customWidth="1"/>
    <col min="545" max="545" width="14.42578125" style="756" customWidth="1"/>
    <col min="546" max="546" width="4.140625" style="756" customWidth="1"/>
    <col min="547" max="547" width="14.42578125" style="756" customWidth="1"/>
    <col min="548" max="744" width="11" style="756"/>
    <col min="745" max="745" width="41.42578125" style="756" customWidth="1"/>
    <col min="746" max="749" width="10.7109375" style="756" customWidth="1"/>
    <col min="750" max="750" width="31.7109375" style="756" customWidth="1"/>
    <col min="751" max="751" width="3.85546875" style="756" customWidth="1"/>
    <col min="752" max="755" width="13.7109375" style="756" customWidth="1"/>
    <col min="756" max="756" width="17.7109375" style="756" customWidth="1"/>
    <col min="757" max="757" width="33.7109375" style="756" customWidth="1"/>
    <col min="758" max="761" width="11" style="756" customWidth="1"/>
    <col min="762" max="762" width="53.28515625" style="756" customWidth="1"/>
    <col min="763" max="769" width="11" style="756" customWidth="1"/>
    <col min="770" max="774" width="14.42578125" style="756" customWidth="1"/>
    <col min="775" max="775" width="37.28515625" style="756" customWidth="1"/>
    <col min="776" max="777" width="11" style="756" customWidth="1"/>
    <col min="778" max="787" width="9.85546875" style="756" customWidth="1"/>
    <col min="788" max="791" width="11" style="756" customWidth="1"/>
    <col min="792" max="792" width="14.42578125" style="756" customWidth="1"/>
    <col min="793" max="793" width="4.140625" style="756" customWidth="1"/>
    <col min="794" max="794" width="13.28515625" style="756" customWidth="1"/>
    <col min="795" max="795" width="28.140625" style="756" customWidth="1"/>
    <col min="796" max="796" width="11" style="756" customWidth="1"/>
    <col min="797" max="797" width="14.42578125" style="756" customWidth="1"/>
    <col min="798" max="798" width="4.140625" style="756" customWidth="1"/>
    <col min="799" max="800" width="11" style="756" customWidth="1"/>
    <col min="801" max="801" width="14.42578125" style="756" customWidth="1"/>
    <col min="802" max="802" width="4.140625" style="756" customWidth="1"/>
    <col min="803" max="803" width="14.42578125" style="756" customWidth="1"/>
    <col min="804" max="1000" width="11" style="756"/>
    <col min="1001" max="1001" width="41.42578125" style="756" customWidth="1"/>
    <col min="1002" max="1005" width="10.7109375" style="756" customWidth="1"/>
    <col min="1006" max="1006" width="31.7109375" style="756" customWidth="1"/>
    <col min="1007" max="1007" width="3.85546875" style="756" customWidth="1"/>
    <col min="1008" max="1011" width="13.7109375" style="756" customWidth="1"/>
    <col min="1012" max="1012" width="17.7109375" style="756" customWidth="1"/>
    <col min="1013" max="1013" width="33.7109375" style="756" customWidth="1"/>
    <col min="1014" max="1017" width="11" style="756" customWidth="1"/>
    <col min="1018" max="1018" width="53.28515625" style="756" customWidth="1"/>
    <col min="1019" max="1025" width="11" style="756" customWidth="1"/>
    <col min="1026" max="1030" width="14.42578125" style="756" customWidth="1"/>
    <col min="1031" max="1031" width="37.28515625" style="756" customWidth="1"/>
    <col min="1032" max="1033" width="11" style="756" customWidth="1"/>
    <col min="1034" max="1043" width="9.85546875" style="756" customWidth="1"/>
    <col min="1044" max="1047" width="11" style="756" customWidth="1"/>
    <col min="1048" max="1048" width="14.42578125" style="756" customWidth="1"/>
    <col min="1049" max="1049" width="4.140625" style="756" customWidth="1"/>
    <col min="1050" max="1050" width="13.28515625" style="756" customWidth="1"/>
    <col min="1051" max="1051" width="28.140625" style="756" customWidth="1"/>
    <col min="1052" max="1052" width="11" style="756" customWidth="1"/>
    <col min="1053" max="1053" width="14.42578125" style="756" customWidth="1"/>
    <col min="1054" max="1054" width="4.140625" style="756" customWidth="1"/>
    <col min="1055" max="1056" width="11" style="756" customWidth="1"/>
    <col min="1057" max="1057" width="14.42578125" style="756" customWidth="1"/>
    <col min="1058" max="1058" width="4.140625" style="756" customWidth="1"/>
    <col min="1059" max="1059" width="14.42578125" style="756" customWidth="1"/>
    <col min="1060" max="1256" width="11" style="756"/>
    <col min="1257" max="1257" width="41.42578125" style="756" customWidth="1"/>
    <col min="1258" max="1261" width="10.7109375" style="756" customWidth="1"/>
    <col min="1262" max="1262" width="31.7109375" style="756" customWidth="1"/>
    <col min="1263" max="1263" width="3.85546875" style="756" customWidth="1"/>
    <col min="1264" max="1267" width="13.7109375" style="756" customWidth="1"/>
    <col min="1268" max="1268" width="17.7109375" style="756" customWidth="1"/>
    <col min="1269" max="1269" width="33.7109375" style="756" customWidth="1"/>
    <col min="1270" max="1273" width="11" style="756" customWidth="1"/>
    <col min="1274" max="1274" width="53.28515625" style="756" customWidth="1"/>
    <col min="1275" max="1281" width="11" style="756" customWidth="1"/>
    <col min="1282" max="1286" width="14.42578125" style="756" customWidth="1"/>
    <col min="1287" max="1287" width="37.28515625" style="756" customWidth="1"/>
    <col min="1288" max="1289" width="11" style="756" customWidth="1"/>
    <col min="1290" max="1299" width="9.85546875" style="756" customWidth="1"/>
    <col min="1300" max="1303" width="11" style="756" customWidth="1"/>
    <col min="1304" max="1304" width="14.42578125" style="756" customWidth="1"/>
    <col min="1305" max="1305" width="4.140625" style="756" customWidth="1"/>
    <col min="1306" max="1306" width="13.28515625" style="756" customWidth="1"/>
    <col min="1307" max="1307" width="28.140625" style="756" customWidth="1"/>
    <col min="1308" max="1308" width="11" style="756" customWidth="1"/>
    <col min="1309" max="1309" width="14.42578125" style="756" customWidth="1"/>
    <col min="1310" max="1310" width="4.140625" style="756" customWidth="1"/>
    <col min="1311" max="1312" width="11" style="756" customWidth="1"/>
    <col min="1313" max="1313" width="14.42578125" style="756" customWidth="1"/>
    <col min="1314" max="1314" width="4.140625" style="756" customWidth="1"/>
    <col min="1315" max="1315" width="14.42578125" style="756" customWidth="1"/>
    <col min="1316" max="1512" width="11" style="756"/>
    <col min="1513" max="1513" width="41.42578125" style="756" customWidth="1"/>
    <col min="1514" max="1517" width="10.7109375" style="756" customWidth="1"/>
    <col min="1518" max="1518" width="31.7109375" style="756" customWidth="1"/>
    <col min="1519" max="1519" width="3.85546875" style="756" customWidth="1"/>
    <col min="1520" max="1523" width="13.7109375" style="756" customWidth="1"/>
    <col min="1524" max="1524" width="17.7109375" style="756" customWidth="1"/>
    <col min="1525" max="1525" width="33.7109375" style="756" customWidth="1"/>
    <col min="1526" max="1529" width="11" style="756" customWidth="1"/>
    <col min="1530" max="1530" width="53.28515625" style="756" customWidth="1"/>
    <col min="1531" max="1537" width="11" style="756" customWidth="1"/>
    <col min="1538" max="1542" width="14.42578125" style="756" customWidth="1"/>
    <col min="1543" max="1543" width="37.28515625" style="756" customWidth="1"/>
    <col min="1544" max="1545" width="11" style="756" customWidth="1"/>
    <col min="1546" max="1555" width="9.85546875" style="756" customWidth="1"/>
    <col min="1556" max="1559" width="11" style="756" customWidth="1"/>
    <col min="1560" max="1560" width="14.42578125" style="756" customWidth="1"/>
    <col min="1561" max="1561" width="4.140625" style="756" customWidth="1"/>
    <col min="1562" max="1562" width="13.28515625" style="756" customWidth="1"/>
    <col min="1563" max="1563" width="28.140625" style="756" customWidth="1"/>
    <col min="1564" max="1564" width="11" style="756" customWidth="1"/>
    <col min="1565" max="1565" width="14.42578125" style="756" customWidth="1"/>
    <col min="1566" max="1566" width="4.140625" style="756" customWidth="1"/>
    <col min="1567" max="1568" width="11" style="756" customWidth="1"/>
    <col min="1569" max="1569" width="14.42578125" style="756" customWidth="1"/>
    <col min="1570" max="1570" width="4.140625" style="756" customWidth="1"/>
    <col min="1571" max="1571" width="14.42578125" style="756" customWidth="1"/>
    <col min="1572" max="1768" width="11" style="756"/>
    <col min="1769" max="1769" width="41.42578125" style="756" customWidth="1"/>
    <col min="1770" max="1773" width="10.7109375" style="756" customWidth="1"/>
    <col min="1774" max="1774" width="31.7109375" style="756" customWidth="1"/>
    <col min="1775" max="1775" width="3.85546875" style="756" customWidth="1"/>
    <col min="1776" max="1779" width="13.7109375" style="756" customWidth="1"/>
    <col min="1780" max="1780" width="17.7109375" style="756" customWidth="1"/>
    <col min="1781" max="1781" width="33.7109375" style="756" customWidth="1"/>
    <col min="1782" max="1785" width="11" style="756" customWidth="1"/>
    <col min="1786" max="1786" width="53.28515625" style="756" customWidth="1"/>
    <col min="1787" max="1793" width="11" style="756" customWidth="1"/>
    <col min="1794" max="1798" width="14.42578125" style="756" customWidth="1"/>
    <col min="1799" max="1799" width="37.28515625" style="756" customWidth="1"/>
    <col min="1800" max="1801" width="11" style="756" customWidth="1"/>
    <col min="1802" max="1811" width="9.85546875" style="756" customWidth="1"/>
    <col min="1812" max="1815" width="11" style="756" customWidth="1"/>
    <col min="1816" max="1816" width="14.42578125" style="756" customWidth="1"/>
    <col min="1817" max="1817" width="4.140625" style="756" customWidth="1"/>
    <col min="1818" max="1818" width="13.28515625" style="756" customWidth="1"/>
    <col min="1819" max="1819" width="28.140625" style="756" customWidth="1"/>
    <col min="1820" max="1820" width="11" style="756" customWidth="1"/>
    <col min="1821" max="1821" width="14.42578125" style="756" customWidth="1"/>
    <col min="1822" max="1822" width="4.140625" style="756" customWidth="1"/>
    <col min="1823" max="1824" width="11" style="756" customWidth="1"/>
    <col min="1825" max="1825" width="14.42578125" style="756" customWidth="1"/>
    <col min="1826" max="1826" width="4.140625" style="756" customWidth="1"/>
    <col min="1827" max="1827" width="14.42578125" style="756" customWidth="1"/>
    <col min="1828" max="2024" width="11" style="756"/>
    <col min="2025" max="2025" width="41.42578125" style="756" customWidth="1"/>
    <col min="2026" max="2029" width="10.7109375" style="756" customWidth="1"/>
    <col min="2030" max="2030" width="31.7109375" style="756" customWidth="1"/>
    <col min="2031" max="2031" width="3.85546875" style="756" customWidth="1"/>
    <col min="2032" max="2035" width="13.7109375" style="756" customWidth="1"/>
    <col min="2036" max="2036" width="17.7109375" style="756" customWidth="1"/>
    <col min="2037" max="2037" width="33.7109375" style="756" customWidth="1"/>
    <col min="2038" max="2041" width="11" style="756" customWidth="1"/>
    <col min="2042" max="2042" width="53.28515625" style="756" customWidth="1"/>
    <col min="2043" max="2049" width="11" style="756" customWidth="1"/>
    <col min="2050" max="2054" width="14.42578125" style="756" customWidth="1"/>
    <col min="2055" max="2055" width="37.28515625" style="756" customWidth="1"/>
    <col min="2056" max="2057" width="11" style="756" customWidth="1"/>
    <col min="2058" max="2067" width="9.85546875" style="756" customWidth="1"/>
    <col min="2068" max="2071" width="11" style="756" customWidth="1"/>
    <col min="2072" max="2072" width="14.42578125" style="756" customWidth="1"/>
    <col min="2073" max="2073" width="4.140625" style="756" customWidth="1"/>
    <col min="2074" max="2074" width="13.28515625" style="756" customWidth="1"/>
    <col min="2075" max="2075" width="28.140625" style="756" customWidth="1"/>
    <col min="2076" max="2076" width="11" style="756" customWidth="1"/>
    <col min="2077" max="2077" width="14.42578125" style="756" customWidth="1"/>
    <col min="2078" max="2078" width="4.140625" style="756" customWidth="1"/>
    <col min="2079" max="2080" width="11" style="756" customWidth="1"/>
    <col min="2081" max="2081" width="14.42578125" style="756" customWidth="1"/>
    <col min="2082" max="2082" width="4.140625" style="756" customWidth="1"/>
    <col min="2083" max="2083" width="14.42578125" style="756" customWidth="1"/>
    <col min="2084" max="2280" width="11" style="756"/>
    <col min="2281" max="2281" width="41.42578125" style="756" customWidth="1"/>
    <col min="2282" max="2285" width="10.7109375" style="756" customWidth="1"/>
    <col min="2286" max="2286" width="31.7109375" style="756" customWidth="1"/>
    <col min="2287" max="2287" width="3.85546875" style="756" customWidth="1"/>
    <col min="2288" max="2291" width="13.7109375" style="756" customWidth="1"/>
    <col min="2292" max="2292" width="17.7109375" style="756" customWidth="1"/>
    <col min="2293" max="2293" width="33.7109375" style="756" customWidth="1"/>
    <col min="2294" max="2297" width="11" style="756" customWidth="1"/>
    <col min="2298" max="2298" width="53.28515625" style="756" customWidth="1"/>
    <col min="2299" max="2305" width="11" style="756" customWidth="1"/>
    <col min="2306" max="2310" width="14.42578125" style="756" customWidth="1"/>
    <col min="2311" max="2311" width="37.28515625" style="756" customWidth="1"/>
    <col min="2312" max="2313" width="11" style="756" customWidth="1"/>
    <col min="2314" max="2323" width="9.85546875" style="756" customWidth="1"/>
    <col min="2324" max="2327" width="11" style="756" customWidth="1"/>
    <col min="2328" max="2328" width="14.42578125" style="756" customWidth="1"/>
    <col min="2329" max="2329" width="4.140625" style="756" customWidth="1"/>
    <col min="2330" max="2330" width="13.28515625" style="756" customWidth="1"/>
    <col min="2331" max="2331" width="28.140625" style="756" customWidth="1"/>
    <col min="2332" max="2332" width="11" style="756" customWidth="1"/>
    <col min="2333" max="2333" width="14.42578125" style="756" customWidth="1"/>
    <col min="2334" max="2334" width="4.140625" style="756" customWidth="1"/>
    <col min="2335" max="2336" width="11" style="756" customWidth="1"/>
    <col min="2337" max="2337" width="14.42578125" style="756" customWidth="1"/>
    <col min="2338" max="2338" width="4.140625" style="756" customWidth="1"/>
    <col min="2339" max="2339" width="14.42578125" style="756" customWidth="1"/>
    <col min="2340" max="2536" width="11" style="756"/>
    <col min="2537" max="2537" width="41.42578125" style="756" customWidth="1"/>
    <col min="2538" max="2541" width="10.7109375" style="756" customWidth="1"/>
    <col min="2542" max="2542" width="31.7109375" style="756" customWidth="1"/>
    <col min="2543" max="2543" width="3.85546875" style="756" customWidth="1"/>
    <col min="2544" max="2547" width="13.7109375" style="756" customWidth="1"/>
    <col min="2548" max="2548" width="17.7109375" style="756" customWidth="1"/>
    <col min="2549" max="2549" width="33.7109375" style="756" customWidth="1"/>
    <col min="2550" max="2553" width="11" style="756" customWidth="1"/>
    <col min="2554" max="2554" width="53.28515625" style="756" customWidth="1"/>
    <col min="2555" max="2561" width="11" style="756" customWidth="1"/>
    <col min="2562" max="2566" width="14.42578125" style="756" customWidth="1"/>
    <col min="2567" max="2567" width="37.28515625" style="756" customWidth="1"/>
    <col min="2568" max="2569" width="11" style="756" customWidth="1"/>
    <col min="2570" max="2579" width="9.85546875" style="756" customWidth="1"/>
    <col min="2580" max="2583" width="11" style="756" customWidth="1"/>
    <col min="2584" max="2584" width="14.42578125" style="756" customWidth="1"/>
    <col min="2585" max="2585" width="4.140625" style="756" customWidth="1"/>
    <col min="2586" max="2586" width="13.28515625" style="756" customWidth="1"/>
    <col min="2587" max="2587" width="28.140625" style="756" customWidth="1"/>
    <col min="2588" max="2588" width="11" style="756" customWidth="1"/>
    <col min="2589" max="2589" width="14.42578125" style="756" customWidth="1"/>
    <col min="2590" max="2590" width="4.140625" style="756" customWidth="1"/>
    <col min="2591" max="2592" width="11" style="756" customWidth="1"/>
    <col min="2593" max="2593" width="14.42578125" style="756" customWidth="1"/>
    <col min="2594" max="2594" width="4.140625" style="756" customWidth="1"/>
    <col min="2595" max="2595" width="14.42578125" style="756" customWidth="1"/>
    <col min="2596" max="2792" width="11" style="756"/>
    <col min="2793" max="2793" width="41.42578125" style="756" customWidth="1"/>
    <col min="2794" max="2797" width="10.7109375" style="756" customWidth="1"/>
    <col min="2798" max="2798" width="31.7109375" style="756" customWidth="1"/>
    <col min="2799" max="2799" width="3.85546875" style="756" customWidth="1"/>
    <col min="2800" max="2803" width="13.7109375" style="756" customWidth="1"/>
    <col min="2804" max="2804" width="17.7109375" style="756" customWidth="1"/>
    <col min="2805" max="2805" width="33.7109375" style="756" customWidth="1"/>
    <col min="2806" max="2809" width="11" style="756" customWidth="1"/>
    <col min="2810" max="2810" width="53.28515625" style="756" customWidth="1"/>
    <col min="2811" max="2817" width="11" style="756" customWidth="1"/>
    <col min="2818" max="2822" width="14.42578125" style="756" customWidth="1"/>
    <col min="2823" max="2823" width="37.28515625" style="756" customWidth="1"/>
    <col min="2824" max="2825" width="11" style="756" customWidth="1"/>
    <col min="2826" max="2835" width="9.85546875" style="756" customWidth="1"/>
    <col min="2836" max="2839" width="11" style="756" customWidth="1"/>
    <col min="2840" max="2840" width="14.42578125" style="756" customWidth="1"/>
    <col min="2841" max="2841" width="4.140625" style="756" customWidth="1"/>
    <col min="2842" max="2842" width="13.28515625" style="756" customWidth="1"/>
    <col min="2843" max="2843" width="28.140625" style="756" customWidth="1"/>
    <col min="2844" max="2844" width="11" style="756" customWidth="1"/>
    <col min="2845" max="2845" width="14.42578125" style="756" customWidth="1"/>
    <col min="2846" max="2846" width="4.140625" style="756" customWidth="1"/>
    <col min="2847" max="2848" width="11" style="756" customWidth="1"/>
    <col min="2849" max="2849" width="14.42578125" style="756" customWidth="1"/>
    <col min="2850" max="2850" width="4.140625" style="756" customWidth="1"/>
    <col min="2851" max="2851" width="14.42578125" style="756" customWidth="1"/>
    <col min="2852" max="3048" width="11" style="756"/>
    <col min="3049" max="3049" width="41.42578125" style="756" customWidth="1"/>
    <col min="3050" max="3053" width="10.7109375" style="756" customWidth="1"/>
    <col min="3054" max="3054" width="31.7109375" style="756" customWidth="1"/>
    <col min="3055" max="3055" width="3.85546875" style="756" customWidth="1"/>
    <col min="3056" max="3059" width="13.7109375" style="756" customWidth="1"/>
    <col min="3060" max="3060" width="17.7109375" style="756" customWidth="1"/>
    <col min="3061" max="3061" width="33.7109375" style="756" customWidth="1"/>
    <col min="3062" max="3065" width="11" style="756" customWidth="1"/>
    <col min="3066" max="3066" width="53.28515625" style="756" customWidth="1"/>
    <col min="3067" max="3073" width="11" style="756" customWidth="1"/>
    <col min="3074" max="3078" width="14.42578125" style="756" customWidth="1"/>
    <col min="3079" max="3079" width="37.28515625" style="756" customWidth="1"/>
    <col min="3080" max="3081" width="11" style="756" customWidth="1"/>
    <col min="3082" max="3091" width="9.85546875" style="756" customWidth="1"/>
    <col min="3092" max="3095" width="11" style="756" customWidth="1"/>
    <col min="3096" max="3096" width="14.42578125" style="756" customWidth="1"/>
    <col min="3097" max="3097" width="4.140625" style="756" customWidth="1"/>
    <col min="3098" max="3098" width="13.28515625" style="756" customWidth="1"/>
    <col min="3099" max="3099" width="28.140625" style="756" customWidth="1"/>
    <col min="3100" max="3100" width="11" style="756" customWidth="1"/>
    <col min="3101" max="3101" width="14.42578125" style="756" customWidth="1"/>
    <col min="3102" max="3102" width="4.140625" style="756" customWidth="1"/>
    <col min="3103" max="3104" width="11" style="756" customWidth="1"/>
    <col min="3105" max="3105" width="14.42578125" style="756" customWidth="1"/>
    <col min="3106" max="3106" width="4.140625" style="756" customWidth="1"/>
    <col min="3107" max="3107" width="14.42578125" style="756" customWidth="1"/>
    <col min="3108" max="3304" width="11" style="756"/>
    <col min="3305" max="3305" width="41.42578125" style="756" customWidth="1"/>
    <col min="3306" max="3309" width="10.7109375" style="756" customWidth="1"/>
    <col min="3310" max="3310" width="31.7109375" style="756" customWidth="1"/>
    <col min="3311" max="3311" width="3.85546875" style="756" customWidth="1"/>
    <col min="3312" max="3315" width="13.7109375" style="756" customWidth="1"/>
    <col min="3316" max="3316" width="17.7109375" style="756" customWidth="1"/>
    <col min="3317" max="3317" width="33.7109375" style="756" customWidth="1"/>
    <col min="3318" max="3321" width="11" style="756" customWidth="1"/>
    <col min="3322" max="3322" width="53.28515625" style="756" customWidth="1"/>
    <col min="3323" max="3329" width="11" style="756" customWidth="1"/>
    <col min="3330" max="3334" width="14.42578125" style="756" customWidth="1"/>
    <col min="3335" max="3335" width="37.28515625" style="756" customWidth="1"/>
    <col min="3336" max="3337" width="11" style="756" customWidth="1"/>
    <col min="3338" max="3347" width="9.85546875" style="756" customWidth="1"/>
    <col min="3348" max="3351" width="11" style="756" customWidth="1"/>
    <col min="3352" max="3352" width="14.42578125" style="756" customWidth="1"/>
    <col min="3353" max="3353" width="4.140625" style="756" customWidth="1"/>
    <col min="3354" max="3354" width="13.28515625" style="756" customWidth="1"/>
    <col min="3355" max="3355" width="28.140625" style="756" customWidth="1"/>
    <col min="3356" max="3356" width="11" style="756" customWidth="1"/>
    <col min="3357" max="3357" width="14.42578125" style="756" customWidth="1"/>
    <col min="3358" max="3358" width="4.140625" style="756" customWidth="1"/>
    <col min="3359" max="3360" width="11" style="756" customWidth="1"/>
    <col min="3361" max="3361" width="14.42578125" style="756" customWidth="1"/>
    <col min="3362" max="3362" width="4.140625" style="756" customWidth="1"/>
    <col min="3363" max="3363" width="14.42578125" style="756" customWidth="1"/>
    <col min="3364" max="3560" width="11" style="756"/>
    <col min="3561" max="3561" width="41.42578125" style="756" customWidth="1"/>
    <col min="3562" max="3565" width="10.7109375" style="756" customWidth="1"/>
    <col min="3566" max="3566" width="31.7109375" style="756" customWidth="1"/>
    <col min="3567" max="3567" width="3.85546875" style="756" customWidth="1"/>
    <col min="3568" max="3571" width="13.7109375" style="756" customWidth="1"/>
    <col min="3572" max="3572" width="17.7109375" style="756" customWidth="1"/>
    <col min="3573" max="3573" width="33.7109375" style="756" customWidth="1"/>
    <col min="3574" max="3577" width="11" style="756" customWidth="1"/>
    <col min="3578" max="3578" width="53.28515625" style="756" customWidth="1"/>
    <col min="3579" max="3585" width="11" style="756" customWidth="1"/>
    <col min="3586" max="3590" width="14.42578125" style="756" customWidth="1"/>
    <col min="3591" max="3591" width="37.28515625" style="756" customWidth="1"/>
    <col min="3592" max="3593" width="11" style="756" customWidth="1"/>
    <col min="3594" max="3603" width="9.85546875" style="756" customWidth="1"/>
    <col min="3604" max="3607" width="11" style="756" customWidth="1"/>
    <col min="3608" max="3608" width="14.42578125" style="756" customWidth="1"/>
    <col min="3609" max="3609" width="4.140625" style="756" customWidth="1"/>
    <col min="3610" max="3610" width="13.28515625" style="756" customWidth="1"/>
    <col min="3611" max="3611" width="28.140625" style="756" customWidth="1"/>
    <col min="3612" max="3612" width="11" style="756" customWidth="1"/>
    <col min="3613" max="3613" width="14.42578125" style="756" customWidth="1"/>
    <col min="3614" max="3614" width="4.140625" style="756" customWidth="1"/>
    <col min="3615" max="3616" width="11" style="756" customWidth="1"/>
    <col min="3617" max="3617" width="14.42578125" style="756" customWidth="1"/>
    <col min="3618" max="3618" width="4.140625" style="756" customWidth="1"/>
    <col min="3619" max="3619" width="14.42578125" style="756" customWidth="1"/>
    <col min="3620" max="3816" width="11" style="756"/>
    <col min="3817" max="3817" width="41.42578125" style="756" customWidth="1"/>
    <col min="3818" max="3821" width="10.7109375" style="756" customWidth="1"/>
    <col min="3822" max="3822" width="31.7109375" style="756" customWidth="1"/>
    <col min="3823" max="3823" width="3.85546875" style="756" customWidth="1"/>
    <col min="3824" max="3827" width="13.7109375" style="756" customWidth="1"/>
    <col min="3828" max="3828" width="17.7109375" style="756" customWidth="1"/>
    <col min="3829" max="3829" width="33.7109375" style="756" customWidth="1"/>
    <col min="3830" max="3833" width="11" style="756" customWidth="1"/>
    <col min="3834" max="3834" width="53.28515625" style="756" customWidth="1"/>
    <col min="3835" max="3841" width="11" style="756" customWidth="1"/>
    <col min="3842" max="3846" width="14.42578125" style="756" customWidth="1"/>
    <col min="3847" max="3847" width="37.28515625" style="756" customWidth="1"/>
    <col min="3848" max="3849" width="11" style="756" customWidth="1"/>
    <col min="3850" max="3859" width="9.85546875" style="756" customWidth="1"/>
    <col min="3860" max="3863" width="11" style="756" customWidth="1"/>
    <col min="3864" max="3864" width="14.42578125" style="756" customWidth="1"/>
    <col min="3865" max="3865" width="4.140625" style="756" customWidth="1"/>
    <col min="3866" max="3866" width="13.28515625" style="756" customWidth="1"/>
    <col min="3867" max="3867" width="28.140625" style="756" customWidth="1"/>
    <col min="3868" max="3868" width="11" style="756" customWidth="1"/>
    <col min="3869" max="3869" width="14.42578125" style="756" customWidth="1"/>
    <col min="3870" max="3870" width="4.140625" style="756" customWidth="1"/>
    <col min="3871" max="3872" width="11" style="756" customWidth="1"/>
    <col min="3873" max="3873" width="14.42578125" style="756" customWidth="1"/>
    <col min="3874" max="3874" width="4.140625" style="756" customWidth="1"/>
    <col min="3875" max="3875" width="14.42578125" style="756" customWidth="1"/>
    <col min="3876" max="4072" width="11" style="756"/>
    <col min="4073" max="4073" width="41.42578125" style="756" customWidth="1"/>
    <col min="4074" max="4077" width="10.7109375" style="756" customWidth="1"/>
    <col min="4078" max="4078" width="31.7109375" style="756" customWidth="1"/>
    <col min="4079" max="4079" width="3.85546875" style="756" customWidth="1"/>
    <col min="4080" max="4083" width="13.7109375" style="756" customWidth="1"/>
    <col min="4084" max="4084" width="17.7109375" style="756" customWidth="1"/>
    <col min="4085" max="4085" width="33.7109375" style="756" customWidth="1"/>
    <col min="4086" max="4089" width="11" style="756" customWidth="1"/>
    <col min="4090" max="4090" width="53.28515625" style="756" customWidth="1"/>
    <col min="4091" max="4097" width="11" style="756" customWidth="1"/>
    <col min="4098" max="4102" width="14.42578125" style="756" customWidth="1"/>
    <col min="4103" max="4103" width="37.28515625" style="756" customWidth="1"/>
    <col min="4104" max="4105" width="11" style="756" customWidth="1"/>
    <col min="4106" max="4115" width="9.85546875" style="756" customWidth="1"/>
    <col min="4116" max="4119" width="11" style="756" customWidth="1"/>
    <col min="4120" max="4120" width="14.42578125" style="756" customWidth="1"/>
    <col min="4121" max="4121" width="4.140625" style="756" customWidth="1"/>
    <col min="4122" max="4122" width="13.28515625" style="756" customWidth="1"/>
    <col min="4123" max="4123" width="28.140625" style="756" customWidth="1"/>
    <col min="4124" max="4124" width="11" style="756" customWidth="1"/>
    <col min="4125" max="4125" width="14.42578125" style="756" customWidth="1"/>
    <col min="4126" max="4126" width="4.140625" style="756" customWidth="1"/>
    <col min="4127" max="4128" width="11" style="756" customWidth="1"/>
    <col min="4129" max="4129" width="14.42578125" style="756" customWidth="1"/>
    <col min="4130" max="4130" width="4.140625" style="756" customWidth="1"/>
    <col min="4131" max="4131" width="14.42578125" style="756" customWidth="1"/>
    <col min="4132" max="4328" width="11" style="756"/>
    <col min="4329" max="4329" width="41.42578125" style="756" customWidth="1"/>
    <col min="4330" max="4333" width="10.7109375" style="756" customWidth="1"/>
    <col min="4334" max="4334" width="31.7109375" style="756" customWidth="1"/>
    <col min="4335" max="4335" width="3.85546875" style="756" customWidth="1"/>
    <col min="4336" max="4339" width="13.7109375" style="756" customWidth="1"/>
    <col min="4340" max="4340" width="17.7109375" style="756" customWidth="1"/>
    <col min="4341" max="4341" width="33.7109375" style="756" customWidth="1"/>
    <col min="4342" max="4345" width="11" style="756" customWidth="1"/>
    <col min="4346" max="4346" width="53.28515625" style="756" customWidth="1"/>
    <col min="4347" max="4353" width="11" style="756" customWidth="1"/>
    <col min="4354" max="4358" width="14.42578125" style="756" customWidth="1"/>
    <col min="4359" max="4359" width="37.28515625" style="756" customWidth="1"/>
    <col min="4360" max="4361" width="11" style="756" customWidth="1"/>
    <col min="4362" max="4371" width="9.85546875" style="756" customWidth="1"/>
    <col min="4372" max="4375" width="11" style="756" customWidth="1"/>
    <col min="4376" max="4376" width="14.42578125" style="756" customWidth="1"/>
    <col min="4377" max="4377" width="4.140625" style="756" customWidth="1"/>
    <col min="4378" max="4378" width="13.28515625" style="756" customWidth="1"/>
    <col min="4379" max="4379" width="28.140625" style="756" customWidth="1"/>
    <col min="4380" max="4380" width="11" style="756" customWidth="1"/>
    <col min="4381" max="4381" width="14.42578125" style="756" customWidth="1"/>
    <col min="4382" max="4382" width="4.140625" style="756" customWidth="1"/>
    <col min="4383" max="4384" width="11" style="756" customWidth="1"/>
    <col min="4385" max="4385" width="14.42578125" style="756" customWidth="1"/>
    <col min="4386" max="4386" width="4.140625" style="756" customWidth="1"/>
    <col min="4387" max="4387" width="14.42578125" style="756" customWidth="1"/>
    <col min="4388" max="4584" width="11" style="756"/>
    <col min="4585" max="4585" width="41.42578125" style="756" customWidth="1"/>
    <col min="4586" max="4589" width="10.7109375" style="756" customWidth="1"/>
    <col min="4590" max="4590" width="31.7109375" style="756" customWidth="1"/>
    <col min="4591" max="4591" width="3.85546875" style="756" customWidth="1"/>
    <col min="4592" max="4595" width="13.7109375" style="756" customWidth="1"/>
    <col min="4596" max="4596" width="17.7109375" style="756" customWidth="1"/>
    <col min="4597" max="4597" width="33.7109375" style="756" customWidth="1"/>
    <col min="4598" max="4601" width="11" style="756" customWidth="1"/>
    <col min="4602" max="4602" width="53.28515625" style="756" customWidth="1"/>
    <col min="4603" max="4609" width="11" style="756" customWidth="1"/>
    <col min="4610" max="4614" width="14.42578125" style="756" customWidth="1"/>
    <col min="4615" max="4615" width="37.28515625" style="756" customWidth="1"/>
    <col min="4616" max="4617" width="11" style="756" customWidth="1"/>
    <col min="4618" max="4627" width="9.85546875" style="756" customWidth="1"/>
    <col min="4628" max="4631" width="11" style="756" customWidth="1"/>
    <col min="4632" max="4632" width="14.42578125" style="756" customWidth="1"/>
    <col min="4633" max="4633" width="4.140625" style="756" customWidth="1"/>
    <col min="4634" max="4634" width="13.28515625" style="756" customWidth="1"/>
    <col min="4635" max="4635" width="28.140625" style="756" customWidth="1"/>
    <col min="4636" max="4636" width="11" style="756" customWidth="1"/>
    <col min="4637" max="4637" width="14.42578125" style="756" customWidth="1"/>
    <col min="4638" max="4638" width="4.140625" style="756" customWidth="1"/>
    <col min="4639" max="4640" width="11" style="756" customWidth="1"/>
    <col min="4641" max="4641" width="14.42578125" style="756" customWidth="1"/>
    <col min="4642" max="4642" width="4.140625" style="756" customWidth="1"/>
    <col min="4643" max="4643" width="14.42578125" style="756" customWidth="1"/>
    <col min="4644" max="4840" width="11" style="756"/>
    <col min="4841" max="4841" width="41.42578125" style="756" customWidth="1"/>
    <col min="4842" max="4845" width="10.7109375" style="756" customWidth="1"/>
    <col min="4846" max="4846" width="31.7109375" style="756" customWidth="1"/>
    <col min="4847" max="4847" width="3.85546875" style="756" customWidth="1"/>
    <col min="4848" max="4851" width="13.7109375" style="756" customWidth="1"/>
    <col min="4852" max="4852" width="17.7109375" style="756" customWidth="1"/>
    <col min="4853" max="4853" width="33.7109375" style="756" customWidth="1"/>
    <col min="4854" max="4857" width="11" style="756" customWidth="1"/>
    <col min="4858" max="4858" width="53.28515625" style="756" customWidth="1"/>
    <col min="4859" max="4865" width="11" style="756" customWidth="1"/>
    <col min="4866" max="4870" width="14.42578125" style="756" customWidth="1"/>
    <col min="4871" max="4871" width="37.28515625" style="756" customWidth="1"/>
    <col min="4872" max="4873" width="11" style="756" customWidth="1"/>
    <col min="4874" max="4883" width="9.85546875" style="756" customWidth="1"/>
    <col min="4884" max="4887" width="11" style="756" customWidth="1"/>
    <col min="4888" max="4888" width="14.42578125" style="756" customWidth="1"/>
    <col min="4889" max="4889" width="4.140625" style="756" customWidth="1"/>
    <col min="4890" max="4890" width="13.28515625" style="756" customWidth="1"/>
    <col min="4891" max="4891" width="28.140625" style="756" customWidth="1"/>
    <col min="4892" max="4892" width="11" style="756" customWidth="1"/>
    <col min="4893" max="4893" width="14.42578125" style="756" customWidth="1"/>
    <col min="4894" max="4894" width="4.140625" style="756" customWidth="1"/>
    <col min="4895" max="4896" width="11" style="756" customWidth="1"/>
    <col min="4897" max="4897" width="14.42578125" style="756" customWidth="1"/>
    <col min="4898" max="4898" width="4.140625" style="756" customWidth="1"/>
    <col min="4899" max="4899" width="14.42578125" style="756" customWidth="1"/>
    <col min="4900" max="5096" width="11" style="756"/>
    <col min="5097" max="5097" width="41.42578125" style="756" customWidth="1"/>
    <col min="5098" max="5101" width="10.7109375" style="756" customWidth="1"/>
    <col min="5102" max="5102" width="31.7109375" style="756" customWidth="1"/>
    <col min="5103" max="5103" width="3.85546875" style="756" customWidth="1"/>
    <col min="5104" max="5107" width="13.7109375" style="756" customWidth="1"/>
    <col min="5108" max="5108" width="17.7109375" style="756" customWidth="1"/>
    <col min="5109" max="5109" width="33.7109375" style="756" customWidth="1"/>
    <col min="5110" max="5113" width="11" style="756" customWidth="1"/>
    <col min="5114" max="5114" width="53.28515625" style="756" customWidth="1"/>
    <col min="5115" max="5121" width="11" style="756" customWidth="1"/>
    <col min="5122" max="5126" width="14.42578125" style="756" customWidth="1"/>
    <col min="5127" max="5127" width="37.28515625" style="756" customWidth="1"/>
    <col min="5128" max="5129" width="11" style="756" customWidth="1"/>
    <col min="5130" max="5139" width="9.85546875" style="756" customWidth="1"/>
    <col min="5140" max="5143" width="11" style="756" customWidth="1"/>
    <col min="5144" max="5144" width="14.42578125" style="756" customWidth="1"/>
    <col min="5145" max="5145" width="4.140625" style="756" customWidth="1"/>
    <col min="5146" max="5146" width="13.28515625" style="756" customWidth="1"/>
    <col min="5147" max="5147" width="28.140625" style="756" customWidth="1"/>
    <col min="5148" max="5148" width="11" style="756" customWidth="1"/>
    <col min="5149" max="5149" width="14.42578125" style="756" customWidth="1"/>
    <col min="5150" max="5150" width="4.140625" style="756" customWidth="1"/>
    <col min="5151" max="5152" width="11" style="756" customWidth="1"/>
    <col min="5153" max="5153" width="14.42578125" style="756" customWidth="1"/>
    <col min="5154" max="5154" width="4.140625" style="756" customWidth="1"/>
    <col min="5155" max="5155" width="14.42578125" style="756" customWidth="1"/>
    <col min="5156" max="5352" width="11" style="756"/>
    <col min="5353" max="5353" width="41.42578125" style="756" customWidth="1"/>
    <col min="5354" max="5357" width="10.7109375" style="756" customWidth="1"/>
    <col min="5358" max="5358" width="31.7109375" style="756" customWidth="1"/>
    <col min="5359" max="5359" width="3.85546875" style="756" customWidth="1"/>
    <col min="5360" max="5363" width="13.7109375" style="756" customWidth="1"/>
    <col min="5364" max="5364" width="17.7109375" style="756" customWidth="1"/>
    <col min="5365" max="5365" width="33.7109375" style="756" customWidth="1"/>
    <col min="5366" max="5369" width="11" style="756" customWidth="1"/>
    <col min="5370" max="5370" width="53.28515625" style="756" customWidth="1"/>
    <col min="5371" max="5377" width="11" style="756" customWidth="1"/>
    <col min="5378" max="5382" width="14.42578125" style="756" customWidth="1"/>
    <col min="5383" max="5383" width="37.28515625" style="756" customWidth="1"/>
    <col min="5384" max="5385" width="11" style="756" customWidth="1"/>
    <col min="5386" max="5395" width="9.85546875" style="756" customWidth="1"/>
    <col min="5396" max="5399" width="11" style="756" customWidth="1"/>
    <col min="5400" max="5400" width="14.42578125" style="756" customWidth="1"/>
    <col min="5401" max="5401" width="4.140625" style="756" customWidth="1"/>
    <col min="5402" max="5402" width="13.28515625" style="756" customWidth="1"/>
    <col min="5403" max="5403" width="28.140625" style="756" customWidth="1"/>
    <col min="5404" max="5404" width="11" style="756" customWidth="1"/>
    <col min="5405" max="5405" width="14.42578125" style="756" customWidth="1"/>
    <col min="5406" max="5406" width="4.140625" style="756" customWidth="1"/>
    <col min="5407" max="5408" width="11" style="756" customWidth="1"/>
    <col min="5409" max="5409" width="14.42578125" style="756" customWidth="1"/>
    <col min="5410" max="5410" width="4.140625" style="756" customWidth="1"/>
    <col min="5411" max="5411" width="14.42578125" style="756" customWidth="1"/>
    <col min="5412" max="5608" width="11" style="756"/>
    <col min="5609" max="5609" width="41.42578125" style="756" customWidth="1"/>
    <col min="5610" max="5613" width="10.7109375" style="756" customWidth="1"/>
    <col min="5614" max="5614" width="31.7109375" style="756" customWidth="1"/>
    <col min="5615" max="5615" width="3.85546875" style="756" customWidth="1"/>
    <col min="5616" max="5619" width="13.7109375" style="756" customWidth="1"/>
    <col min="5620" max="5620" width="17.7109375" style="756" customWidth="1"/>
    <col min="5621" max="5621" width="33.7109375" style="756" customWidth="1"/>
    <col min="5622" max="5625" width="11" style="756" customWidth="1"/>
    <col min="5626" max="5626" width="53.28515625" style="756" customWidth="1"/>
    <col min="5627" max="5633" width="11" style="756" customWidth="1"/>
    <col min="5634" max="5638" width="14.42578125" style="756" customWidth="1"/>
    <col min="5639" max="5639" width="37.28515625" style="756" customWidth="1"/>
    <col min="5640" max="5641" width="11" style="756" customWidth="1"/>
    <col min="5642" max="5651" width="9.85546875" style="756" customWidth="1"/>
    <col min="5652" max="5655" width="11" style="756" customWidth="1"/>
    <col min="5656" max="5656" width="14.42578125" style="756" customWidth="1"/>
    <col min="5657" max="5657" width="4.140625" style="756" customWidth="1"/>
    <col min="5658" max="5658" width="13.28515625" style="756" customWidth="1"/>
    <col min="5659" max="5659" width="28.140625" style="756" customWidth="1"/>
    <col min="5660" max="5660" width="11" style="756" customWidth="1"/>
    <col min="5661" max="5661" width="14.42578125" style="756" customWidth="1"/>
    <col min="5662" max="5662" width="4.140625" style="756" customWidth="1"/>
    <col min="5663" max="5664" width="11" style="756" customWidth="1"/>
    <col min="5665" max="5665" width="14.42578125" style="756" customWidth="1"/>
    <col min="5666" max="5666" width="4.140625" style="756" customWidth="1"/>
    <col min="5667" max="5667" width="14.42578125" style="756" customWidth="1"/>
    <col min="5668" max="5864" width="11" style="756"/>
    <col min="5865" max="5865" width="41.42578125" style="756" customWidth="1"/>
    <col min="5866" max="5869" width="10.7109375" style="756" customWidth="1"/>
    <col min="5870" max="5870" width="31.7109375" style="756" customWidth="1"/>
    <col min="5871" max="5871" width="3.85546875" style="756" customWidth="1"/>
    <col min="5872" max="5875" width="13.7109375" style="756" customWidth="1"/>
    <col min="5876" max="5876" width="17.7109375" style="756" customWidth="1"/>
    <col min="5877" max="5877" width="33.7109375" style="756" customWidth="1"/>
    <col min="5878" max="5881" width="11" style="756" customWidth="1"/>
    <col min="5882" max="5882" width="53.28515625" style="756" customWidth="1"/>
    <col min="5883" max="5889" width="11" style="756" customWidth="1"/>
    <col min="5890" max="5894" width="14.42578125" style="756" customWidth="1"/>
    <col min="5895" max="5895" width="37.28515625" style="756" customWidth="1"/>
    <col min="5896" max="5897" width="11" style="756" customWidth="1"/>
    <col min="5898" max="5907" width="9.85546875" style="756" customWidth="1"/>
    <col min="5908" max="5911" width="11" style="756" customWidth="1"/>
    <col min="5912" max="5912" width="14.42578125" style="756" customWidth="1"/>
    <col min="5913" max="5913" width="4.140625" style="756" customWidth="1"/>
    <col min="5914" max="5914" width="13.28515625" style="756" customWidth="1"/>
    <col min="5915" max="5915" width="28.140625" style="756" customWidth="1"/>
    <col min="5916" max="5916" width="11" style="756" customWidth="1"/>
    <col min="5917" max="5917" width="14.42578125" style="756" customWidth="1"/>
    <col min="5918" max="5918" width="4.140625" style="756" customWidth="1"/>
    <col min="5919" max="5920" width="11" style="756" customWidth="1"/>
    <col min="5921" max="5921" width="14.42578125" style="756" customWidth="1"/>
    <col min="5922" max="5922" width="4.140625" style="756" customWidth="1"/>
    <col min="5923" max="5923" width="14.42578125" style="756" customWidth="1"/>
    <col min="5924" max="6120" width="11" style="756"/>
    <col min="6121" max="6121" width="41.42578125" style="756" customWidth="1"/>
    <col min="6122" max="6125" width="10.7109375" style="756" customWidth="1"/>
    <col min="6126" max="6126" width="31.7109375" style="756" customWidth="1"/>
    <col min="6127" max="6127" width="3.85546875" style="756" customWidth="1"/>
    <col min="6128" max="6131" width="13.7109375" style="756" customWidth="1"/>
    <col min="6132" max="6132" width="17.7109375" style="756" customWidth="1"/>
    <col min="6133" max="6133" width="33.7109375" style="756" customWidth="1"/>
    <col min="6134" max="6137" width="11" style="756" customWidth="1"/>
    <col min="6138" max="6138" width="53.28515625" style="756" customWidth="1"/>
    <col min="6139" max="6145" width="11" style="756" customWidth="1"/>
    <col min="6146" max="6150" width="14.42578125" style="756" customWidth="1"/>
    <col min="6151" max="6151" width="37.28515625" style="756" customWidth="1"/>
    <col min="6152" max="6153" width="11" style="756" customWidth="1"/>
    <col min="6154" max="6163" width="9.85546875" style="756" customWidth="1"/>
    <col min="6164" max="6167" width="11" style="756" customWidth="1"/>
    <col min="6168" max="6168" width="14.42578125" style="756" customWidth="1"/>
    <col min="6169" max="6169" width="4.140625" style="756" customWidth="1"/>
    <col min="6170" max="6170" width="13.28515625" style="756" customWidth="1"/>
    <col min="6171" max="6171" width="28.140625" style="756" customWidth="1"/>
    <col min="6172" max="6172" width="11" style="756" customWidth="1"/>
    <col min="6173" max="6173" width="14.42578125" style="756" customWidth="1"/>
    <col min="6174" max="6174" width="4.140625" style="756" customWidth="1"/>
    <col min="6175" max="6176" width="11" style="756" customWidth="1"/>
    <col min="6177" max="6177" width="14.42578125" style="756" customWidth="1"/>
    <col min="6178" max="6178" width="4.140625" style="756" customWidth="1"/>
    <col min="6179" max="6179" width="14.42578125" style="756" customWidth="1"/>
    <col min="6180" max="6376" width="11" style="756"/>
    <col min="6377" max="6377" width="41.42578125" style="756" customWidth="1"/>
    <col min="6378" max="6381" width="10.7109375" style="756" customWidth="1"/>
    <col min="6382" max="6382" width="31.7109375" style="756" customWidth="1"/>
    <col min="6383" max="6383" width="3.85546875" style="756" customWidth="1"/>
    <col min="6384" max="6387" width="13.7109375" style="756" customWidth="1"/>
    <col min="6388" max="6388" width="17.7109375" style="756" customWidth="1"/>
    <col min="6389" max="6389" width="33.7109375" style="756" customWidth="1"/>
    <col min="6390" max="6393" width="11" style="756" customWidth="1"/>
    <col min="6394" max="6394" width="53.28515625" style="756" customWidth="1"/>
    <col min="6395" max="6401" width="11" style="756" customWidth="1"/>
    <col min="6402" max="6406" width="14.42578125" style="756" customWidth="1"/>
    <col min="6407" max="6407" width="37.28515625" style="756" customWidth="1"/>
    <col min="6408" max="6409" width="11" style="756" customWidth="1"/>
    <col min="6410" max="6419" width="9.85546875" style="756" customWidth="1"/>
    <col min="6420" max="6423" width="11" style="756" customWidth="1"/>
    <col min="6424" max="6424" width="14.42578125" style="756" customWidth="1"/>
    <col min="6425" max="6425" width="4.140625" style="756" customWidth="1"/>
    <col min="6426" max="6426" width="13.28515625" style="756" customWidth="1"/>
    <col min="6427" max="6427" width="28.140625" style="756" customWidth="1"/>
    <col min="6428" max="6428" width="11" style="756" customWidth="1"/>
    <col min="6429" max="6429" width="14.42578125" style="756" customWidth="1"/>
    <col min="6430" max="6430" width="4.140625" style="756" customWidth="1"/>
    <col min="6431" max="6432" width="11" style="756" customWidth="1"/>
    <col min="6433" max="6433" width="14.42578125" style="756" customWidth="1"/>
    <col min="6434" max="6434" width="4.140625" style="756" customWidth="1"/>
    <col min="6435" max="6435" width="14.42578125" style="756" customWidth="1"/>
    <col min="6436" max="6632" width="11" style="756"/>
    <col min="6633" max="6633" width="41.42578125" style="756" customWidth="1"/>
    <col min="6634" max="6637" width="10.7109375" style="756" customWidth="1"/>
    <col min="6638" max="6638" width="31.7109375" style="756" customWidth="1"/>
    <col min="6639" max="6639" width="3.85546875" style="756" customWidth="1"/>
    <col min="6640" max="6643" width="13.7109375" style="756" customWidth="1"/>
    <col min="6644" max="6644" width="17.7109375" style="756" customWidth="1"/>
    <col min="6645" max="6645" width="33.7109375" style="756" customWidth="1"/>
    <col min="6646" max="6649" width="11" style="756" customWidth="1"/>
    <col min="6650" max="6650" width="53.28515625" style="756" customWidth="1"/>
    <col min="6651" max="6657" width="11" style="756" customWidth="1"/>
    <col min="6658" max="6662" width="14.42578125" style="756" customWidth="1"/>
    <col min="6663" max="6663" width="37.28515625" style="756" customWidth="1"/>
    <col min="6664" max="6665" width="11" style="756" customWidth="1"/>
    <col min="6666" max="6675" width="9.85546875" style="756" customWidth="1"/>
    <col min="6676" max="6679" width="11" style="756" customWidth="1"/>
    <col min="6680" max="6680" width="14.42578125" style="756" customWidth="1"/>
    <col min="6681" max="6681" width="4.140625" style="756" customWidth="1"/>
    <col min="6682" max="6682" width="13.28515625" style="756" customWidth="1"/>
    <col min="6683" max="6683" width="28.140625" style="756" customWidth="1"/>
    <col min="6684" max="6684" width="11" style="756" customWidth="1"/>
    <col min="6685" max="6685" width="14.42578125" style="756" customWidth="1"/>
    <col min="6686" max="6686" width="4.140625" style="756" customWidth="1"/>
    <col min="6687" max="6688" width="11" style="756" customWidth="1"/>
    <col min="6689" max="6689" width="14.42578125" style="756" customWidth="1"/>
    <col min="6690" max="6690" width="4.140625" style="756" customWidth="1"/>
    <col min="6691" max="6691" width="14.42578125" style="756" customWidth="1"/>
    <col min="6692" max="6888" width="11" style="756"/>
    <col min="6889" max="6889" width="41.42578125" style="756" customWidth="1"/>
    <col min="6890" max="6893" width="10.7109375" style="756" customWidth="1"/>
    <col min="6894" max="6894" width="31.7109375" style="756" customWidth="1"/>
    <col min="6895" max="6895" width="3.85546875" style="756" customWidth="1"/>
    <col min="6896" max="6899" width="13.7109375" style="756" customWidth="1"/>
    <col min="6900" max="6900" width="17.7109375" style="756" customWidth="1"/>
    <col min="6901" max="6901" width="33.7109375" style="756" customWidth="1"/>
    <col min="6902" max="6905" width="11" style="756" customWidth="1"/>
    <col min="6906" max="6906" width="53.28515625" style="756" customWidth="1"/>
    <col min="6907" max="6913" width="11" style="756" customWidth="1"/>
    <col min="6914" max="6918" width="14.42578125" style="756" customWidth="1"/>
    <col min="6919" max="6919" width="37.28515625" style="756" customWidth="1"/>
    <col min="6920" max="6921" width="11" style="756" customWidth="1"/>
    <col min="6922" max="6931" width="9.85546875" style="756" customWidth="1"/>
    <col min="6932" max="6935" width="11" style="756" customWidth="1"/>
    <col min="6936" max="6936" width="14.42578125" style="756" customWidth="1"/>
    <col min="6937" max="6937" width="4.140625" style="756" customWidth="1"/>
    <col min="6938" max="6938" width="13.28515625" style="756" customWidth="1"/>
    <col min="6939" max="6939" width="28.140625" style="756" customWidth="1"/>
    <col min="6940" max="6940" width="11" style="756" customWidth="1"/>
    <col min="6941" max="6941" width="14.42578125" style="756" customWidth="1"/>
    <col min="6942" max="6942" width="4.140625" style="756" customWidth="1"/>
    <col min="6943" max="6944" width="11" style="756" customWidth="1"/>
    <col min="6945" max="6945" width="14.42578125" style="756" customWidth="1"/>
    <col min="6946" max="6946" width="4.140625" style="756" customWidth="1"/>
    <col min="6947" max="6947" width="14.42578125" style="756" customWidth="1"/>
    <col min="6948" max="7144" width="11" style="756"/>
    <col min="7145" max="7145" width="41.42578125" style="756" customWidth="1"/>
    <col min="7146" max="7149" width="10.7109375" style="756" customWidth="1"/>
    <col min="7150" max="7150" width="31.7109375" style="756" customWidth="1"/>
    <col min="7151" max="7151" width="3.85546875" style="756" customWidth="1"/>
    <col min="7152" max="7155" width="13.7109375" style="756" customWidth="1"/>
    <col min="7156" max="7156" width="17.7109375" style="756" customWidth="1"/>
    <col min="7157" max="7157" width="33.7109375" style="756" customWidth="1"/>
    <col min="7158" max="7161" width="11" style="756" customWidth="1"/>
    <col min="7162" max="7162" width="53.28515625" style="756" customWidth="1"/>
    <col min="7163" max="7169" width="11" style="756" customWidth="1"/>
    <col min="7170" max="7174" width="14.42578125" style="756" customWidth="1"/>
    <col min="7175" max="7175" width="37.28515625" style="756" customWidth="1"/>
    <col min="7176" max="7177" width="11" style="756" customWidth="1"/>
    <col min="7178" max="7187" width="9.85546875" style="756" customWidth="1"/>
    <col min="7188" max="7191" width="11" style="756" customWidth="1"/>
    <col min="7192" max="7192" width="14.42578125" style="756" customWidth="1"/>
    <col min="7193" max="7193" width="4.140625" style="756" customWidth="1"/>
    <col min="7194" max="7194" width="13.28515625" style="756" customWidth="1"/>
    <col min="7195" max="7195" width="28.140625" style="756" customWidth="1"/>
    <col min="7196" max="7196" width="11" style="756" customWidth="1"/>
    <col min="7197" max="7197" width="14.42578125" style="756" customWidth="1"/>
    <col min="7198" max="7198" width="4.140625" style="756" customWidth="1"/>
    <col min="7199" max="7200" width="11" style="756" customWidth="1"/>
    <col min="7201" max="7201" width="14.42578125" style="756" customWidth="1"/>
    <col min="7202" max="7202" width="4.140625" style="756" customWidth="1"/>
    <col min="7203" max="7203" width="14.42578125" style="756" customWidth="1"/>
    <col min="7204" max="7400" width="11" style="756"/>
    <col min="7401" max="7401" width="41.42578125" style="756" customWidth="1"/>
    <col min="7402" max="7405" width="10.7109375" style="756" customWidth="1"/>
    <col min="7406" max="7406" width="31.7109375" style="756" customWidth="1"/>
    <col min="7407" max="7407" width="3.85546875" style="756" customWidth="1"/>
    <col min="7408" max="7411" width="13.7109375" style="756" customWidth="1"/>
    <col min="7412" max="7412" width="17.7109375" style="756" customWidth="1"/>
    <col min="7413" max="7413" width="33.7109375" style="756" customWidth="1"/>
    <col min="7414" max="7417" width="11" style="756" customWidth="1"/>
    <col min="7418" max="7418" width="53.28515625" style="756" customWidth="1"/>
    <col min="7419" max="7425" width="11" style="756" customWidth="1"/>
    <col min="7426" max="7430" width="14.42578125" style="756" customWidth="1"/>
    <col min="7431" max="7431" width="37.28515625" style="756" customWidth="1"/>
    <col min="7432" max="7433" width="11" style="756" customWidth="1"/>
    <col min="7434" max="7443" width="9.85546875" style="756" customWidth="1"/>
    <col min="7444" max="7447" width="11" style="756" customWidth="1"/>
    <col min="7448" max="7448" width="14.42578125" style="756" customWidth="1"/>
    <col min="7449" max="7449" width="4.140625" style="756" customWidth="1"/>
    <col min="7450" max="7450" width="13.28515625" style="756" customWidth="1"/>
    <col min="7451" max="7451" width="28.140625" style="756" customWidth="1"/>
    <col min="7452" max="7452" width="11" style="756" customWidth="1"/>
    <col min="7453" max="7453" width="14.42578125" style="756" customWidth="1"/>
    <col min="7454" max="7454" width="4.140625" style="756" customWidth="1"/>
    <col min="7455" max="7456" width="11" style="756" customWidth="1"/>
    <col min="7457" max="7457" width="14.42578125" style="756" customWidth="1"/>
    <col min="7458" max="7458" width="4.140625" style="756" customWidth="1"/>
    <col min="7459" max="7459" width="14.42578125" style="756" customWidth="1"/>
    <col min="7460" max="7656" width="11" style="756"/>
    <col min="7657" max="7657" width="41.42578125" style="756" customWidth="1"/>
    <col min="7658" max="7661" width="10.7109375" style="756" customWidth="1"/>
    <col min="7662" max="7662" width="31.7109375" style="756" customWidth="1"/>
    <col min="7663" max="7663" width="3.85546875" style="756" customWidth="1"/>
    <col min="7664" max="7667" width="13.7109375" style="756" customWidth="1"/>
    <col min="7668" max="7668" width="17.7109375" style="756" customWidth="1"/>
    <col min="7669" max="7669" width="33.7109375" style="756" customWidth="1"/>
    <col min="7670" max="7673" width="11" style="756" customWidth="1"/>
    <col min="7674" max="7674" width="53.28515625" style="756" customWidth="1"/>
    <col min="7675" max="7681" width="11" style="756" customWidth="1"/>
    <col min="7682" max="7686" width="14.42578125" style="756" customWidth="1"/>
    <col min="7687" max="7687" width="37.28515625" style="756" customWidth="1"/>
    <col min="7688" max="7689" width="11" style="756" customWidth="1"/>
    <col min="7690" max="7699" width="9.85546875" style="756" customWidth="1"/>
    <col min="7700" max="7703" width="11" style="756" customWidth="1"/>
    <col min="7704" max="7704" width="14.42578125" style="756" customWidth="1"/>
    <col min="7705" max="7705" width="4.140625" style="756" customWidth="1"/>
    <col min="7706" max="7706" width="13.28515625" style="756" customWidth="1"/>
    <col min="7707" max="7707" width="28.140625" style="756" customWidth="1"/>
    <col min="7708" max="7708" width="11" style="756" customWidth="1"/>
    <col min="7709" max="7709" width="14.42578125" style="756" customWidth="1"/>
    <col min="7710" max="7710" width="4.140625" style="756" customWidth="1"/>
    <col min="7711" max="7712" width="11" style="756" customWidth="1"/>
    <col min="7713" max="7713" width="14.42578125" style="756" customWidth="1"/>
    <col min="7714" max="7714" width="4.140625" style="756" customWidth="1"/>
    <col min="7715" max="7715" width="14.42578125" style="756" customWidth="1"/>
    <col min="7716" max="7912" width="11" style="756"/>
    <col min="7913" max="7913" width="41.42578125" style="756" customWidth="1"/>
    <col min="7914" max="7917" width="10.7109375" style="756" customWidth="1"/>
    <col min="7918" max="7918" width="31.7109375" style="756" customWidth="1"/>
    <col min="7919" max="7919" width="3.85546875" style="756" customWidth="1"/>
    <col min="7920" max="7923" width="13.7109375" style="756" customWidth="1"/>
    <col min="7924" max="7924" width="17.7109375" style="756" customWidth="1"/>
    <col min="7925" max="7925" width="33.7109375" style="756" customWidth="1"/>
    <col min="7926" max="7929" width="11" style="756" customWidth="1"/>
    <col min="7930" max="7930" width="53.28515625" style="756" customWidth="1"/>
    <col min="7931" max="7937" width="11" style="756" customWidth="1"/>
    <col min="7938" max="7942" width="14.42578125" style="756" customWidth="1"/>
    <col min="7943" max="7943" width="37.28515625" style="756" customWidth="1"/>
    <col min="7944" max="7945" width="11" style="756" customWidth="1"/>
    <col min="7946" max="7955" width="9.85546875" style="756" customWidth="1"/>
    <col min="7956" max="7959" width="11" style="756" customWidth="1"/>
    <col min="7960" max="7960" width="14.42578125" style="756" customWidth="1"/>
    <col min="7961" max="7961" width="4.140625" style="756" customWidth="1"/>
    <col min="7962" max="7962" width="13.28515625" style="756" customWidth="1"/>
    <col min="7963" max="7963" width="28.140625" style="756" customWidth="1"/>
    <col min="7964" max="7964" width="11" style="756" customWidth="1"/>
    <col min="7965" max="7965" width="14.42578125" style="756" customWidth="1"/>
    <col min="7966" max="7966" width="4.140625" style="756" customWidth="1"/>
    <col min="7967" max="7968" width="11" style="756" customWidth="1"/>
    <col min="7969" max="7969" width="14.42578125" style="756" customWidth="1"/>
    <col min="7970" max="7970" width="4.140625" style="756" customWidth="1"/>
    <col min="7971" max="7971" width="14.42578125" style="756" customWidth="1"/>
    <col min="7972" max="8168" width="11" style="756"/>
    <col min="8169" max="8169" width="41.42578125" style="756" customWidth="1"/>
    <col min="8170" max="8173" width="10.7109375" style="756" customWidth="1"/>
    <col min="8174" max="8174" width="31.7109375" style="756" customWidth="1"/>
    <col min="8175" max="8175" width="3.85546875" style="756" customWidth="1"/>
    <col min="8176" max="8179" width="13.7109375" style="756" customWidth="1"/>
    <col min="8180" max="8180" width="17.7109375" style="756" customWidth="1"/>
    <col min="8181" max="8181" width="33.7109375" style="756" customWidth="1"/>
    <col min="8182" max="8185" width="11" style="756" customWidth="1"/>
    <col min="8186" max="8186" width="53.28515625" style="756" customWidth="1"/>
    <col min="8187" max="8193" width="11" style="756" customWidth="1"/>
    <col min="8194" max="8198" width="14.42578125" style="756" customWidth="1"/>
    <col min="8199" max="8199" width="37.28515625" style="756" customWidth="1"/>
    <col min="8200" max="8201" width="11" style="756" customWidth="1"/>
    <col min="8202" max="8211" width="9.85546875" style="756" customWidth="1"/>
    <col min="8212" max="8215" width="11" style="756" customWidth="1"/>
    <col min="8216" max="8216" width="14.42578125" style="756" customWidth="1"/>
    <col min="8217" max="8217" width="4.140625" style="756" customWidth="1"/>
    <col min="8218" max="8218" width="13.28515625" style="756" customWidth="1"/>
    <col min="8219" max="8219" width="28.140625" style="756" customWidth="1"/>
    <col min="8220" max="8220" width="11" style="756" customWidth="1"/>
    <col min="8221" max="8221" width="14.42578125" style="756" customWidth="1"/>
    <col min="8222" max="8222" width="4.140625" style="756" customWidth="1"/>
    <col min="8223" max="8224" width="11" style="756" customWidth="1"/>
    <col min="8225" max="8225" width="14.42578125" style="756" customWidth="1"/>
    <col min="8226" max="8226" width="4.140625" style="756" customWidth="1"/>
    <col min="8227" max="8227" width="14.42578125" style="756" customWidth="1"/>
    <col min="8228" max="8424" width="11" style="756"/>
    <col min="8425" max="8425" width="41.42578125" style="756" customWidth="1"/>
    <col min="8426" max="8429" width="10.7109375" style="756" customWidth="1"/>
    <col min="8430" max="8430" width="31.7109375" style="756" customWidth="1"/>
    <col min="8431" max="8431" width="3.85546875" style="756" customWidth="1"/>
    <col min="8432" max="8435" width="13.7109375" style="756" customWidth="1"/>
    <col min="8436" max="8436" width="17.7109375" style="756" customWidth="1"/>
    <col min="8437" max="8437" width="33.7109375" style="756" customWidth="1"/>
    <col min="8438" max="8441" width="11" style="756" customWidth="1"/>
    <col min="8442" max="8442" width="53.28515625" style="756" customWidth="1"/>
    <col min="8443" max="8449" width="11" style="756" customWidth="1"/>
    <col min="8450" max="8454" width="14.42578125" style="756" customWidth="1"/>
    <col min="8455" max="8455" width="37.28515625" style="756" customWidth="1"/>
    <col min="8456" max="8457" width="11" style="756" customWidth="1"/>
    <col min="8458" max="8467" width="9.85546875" style="756" customWidth="1"/>
    <col min="8468" max="8471" width="11" style="756" customWidth="1"/>
    <col min="8472" max="8472" width="14.42578125" style="756" customWidth="1"/>
    <col min="8473" max="8473" width="4.140625" style="756" customWidth="1"/>
    <col min="8474" max="8474" width="13.28515625" style="756" customWidth="1"/>
    <col min="8475" max="8475" width="28.140625" style="756" customWidth="1"/>
    <col min="8476" max="8476" width="11" style="756" customWidth="1"/>
    <col min="8477" max="8477" width="14.42578125" style="756" customWidth="1"/>
    <col min="8478" max="8478" width="4.140625" style="756" customWidth="1"/>
    <col min="8479" max="8480" width="11" style="756" customWidth="1"/>
    <col min="8481" max="8481" width="14.42578125" style="756" customWidth="1"/>
    <col min="8482" max="8482" width="4.140625" style="756" customWidth="1"/>
    <col min="8483" max="8483" width="14.42578125" style="756" customWidth="1"/>
    <col min="8484" max="8680" width="11" style="756"/>
    <col min="8681" max="8681" width="41.42578125" style="756" customWidth="1"/>
    <col min="8682" max="8685" width="10.7109375" style="756" customWidth="1"/>
    <col min="8686" max="8686" width="31.7109375" style="756" customWidth="1"/>
    <col min="8687" max="8687" width="3.85546875" style="756" customWidth="1"/>
    <col min="8688" max="8691" width="13.7109375" style="756" customWidth="1"/>
    <col min="8692" max="8692" width="17.7109375" style="756" customWidth="1"/>
    <col min="8693" max="8693" width="33.7109375" style="756" customWidth="1"/>
    <col min="8694" max="8697" width="11" style="756" customWidth="1"/>
    <col min="8698" max="8698" width="53.28515625" style="756" customWidth="1"/>
    <col min="8699" max="8705" width="11" style="756" customWidth="1"/>
    <col min="8706" max="8710" width="14.42578125" style="756" customWidth="1"/>
    <col min="8711" max="8711" width="37.28515625" style="756" customWidth="1"/>
    <col min="8712" max="8713" width="11" style="756" customWidth="1"/>
    <col min="8714" max="8723" width="9.85546875" style="756" customWidth="1"/>
    <col min="8724" max="8727" width="11" style="756" customWidth="1"/>
    <col min="8728" max="8728" width="14.42578125" style="756" customWidth="1"/>
    <col min="8729" max="8729" width="4.140625" style="756" customWidth="1"/>
    <col min="8730" max="8730" width="13.28515625" style="756" customWidth="1"/>
    <col min="8731" max="8731" width="28.140625" style="756" customWidth="1"/>
    <col min="8732" max="8732" width="11" style="756" customWidth="1"/>
    <col min="8733" max="8733" width="14.42578125" style="756" customWidth="1"/>
    <col min="8734" max="8734" width="4.140625" style="756" customWidth="1"/>
    <col min="8735" max="8736" width="11" style="756" customWidth="1"/>
    <col min="8737" max="8737" width="14.42578125" style="756" customWidth="1"/>
    <col min="8738" max="8738" width="4.140625" style="756" customWidth="1"/>
    <col min="8739" max="8739" width="14.42578125" style="756" customWidth="1"/>
    <col min="8740" max="8936" width="11" style="756"/>
    <col min="8937" max="8937" width="41.42578125" style="756" customWidth="1"/>
    <col min="8938" max="8941" width="10.7109375" style="756" customWidth="1"/>
    <col min="8942" max="8942" width="31.7109375" style="756" customWidth="1"/>
    <col min="8943" max="8943" width="3.85546875" style="756" customWidth="1"/>
    <col min="8944" max="8947" width="13.7109375" style="756" customWidth="1"/>
    <col min="8948" max="8948" width="17.7109375" style="756" customWidth="1"/>
    <col min="8949" max="8949" width="33.7109375" style="756" customWidth="1"/>
    <col min="8950" max="8953" width="11" style="756" customWidth="1"/>
    <col min="8954" max="8954" width="53.28515625" style="756" customWidth="1"/>
    <col min="8955" max="8961" width="11" style="756" customWidth="1"/>
    <col min="8962" max="8966" width="14.42578125" style="756" customWidth="1"/>
    <col min="8967" max="8967" width="37.28515625" style="756" customWidth="1"/>
    <col min="8968" max="8969" width="11" style="756" customWidth="1"/>
    <col min="8970" max="8979" width="9.85546875" style="756" customWidth="1"/>
    <col min="8980" max="8983" width="11" style="756" customWidth="1"/>
    <col min="8984" max="8984" width="14.42578125" style="756" customWidth="1"/>
    <col min="8985" max="8985" width="4.140625" style="756" customWidth="1"/>
    <col min="8986" max="8986" width="13.28515625" style="756" customWidth="1"/>
    <col min="8987" max="8987" width="28.140625" style="756" customWidth="1"/>
    <col min="8988" max="8988" width="11" style="756" customWidth="1"/>
    <col min="8989" max="8989" width="14.42578125" style="756" customWidth="1"/>
    <col min="8990" max="8990" width="4.140625" style="756" customWidth="1"/>
    <col min="8991" max="8992" width="11" style="756" customWidth="1"/>
    <col min="8993" max="8993" width="14.42578125" style="756" customWidth="1"/>
    <col min="8994" max="8994" width="4.140625" style="756" customWidth="1"/>
    <col min="8995" max="8995" width="14.42578125" style="756" customWidth="1"/>
    <col min="8996" max="9192" width="11" style="756"/>
    <col min="9193" max="9193" width="41.42578125" style="756" customWidth="1"/>
    <col min="9194" max="9197" width="10.7109375" style="756" customWidth="1"/>
    <col min="9198" max="9198" width="31.7109375" style="756" customWidth="1"/>
    <col min="9199" max="9199" width="3.85546875" style="756" customWidth="1"/>
    <col min="9200" max="9203" width="13.7109375" style="756" customWidth="1"/>
    <col min="9204" max="9204" width="17.7109375" style="756" customWidth="1"/>
    <col min="9205" max="9205" width="33.7109375" style="756" customWidth="1"/>
    <col min="9206" max="9209" width="11" style="756" customWidth="1"/>
    <col min="9210" max="9210" width="53.28515625" style="756" customWidth="1"/>
    <col min="9211" max="9217" width="11" style="756" customWidth="1"/>
    <col min="9218" max="9222" width="14.42578125" style="756" customWidth="1"/>
    <col min="9223" max="9223" width="37.28515625" style="756" customWidth="1"/>
    <col min="9224" max="9225" width="11" style="756" customWidth="1"/>
    <col min="9226" max="9235" width="9.85546875" style="756" customWidth="1"/>
    <col min="9236" max="9239" width="11" style="756" customWidth="1"/>
    <col min="9240" max="9240" width="14.42578125" style="756" customWidth="1"/>
    <col min="9241" max="9241" width="4.140625" style="756" customWidth="1"/>
    <col min="9242" max="9242" width="13.28515625" style="756" customWidth="1"/>
    <col min="9243" max="9243" width="28.140625" style="756" customWidth="1"/>
    <col min="9244" max="9244" width="11" style="756" customWidth="1"/>
    <col min="9245" max="9245" width="14.42578125" style="756" customWidth="1"/>
    <col min="9246" max="9246" width="4.140625" style="756" customWidth="1"/>
    <col min="9247" max="9248" width="11" style="756" customWidth="1"/>
    <col min="9249" max="9249" width="14.42578125" style="756" customWidth="1"/>
    <col min="9250" max="9250" width="4.140625" style="756" customWidth="1"/>
    <col min="9251" max="9251" width="14.42578125" style="756" customWidth="1"/>
    <col min="9252" max="9448" width="11" style="756"/>
    <col min="9449" max="9449" width="41.42578125" style="756" customWidth="1"/>
    <col min="9450" max="9453" width="10.7109375" style="756" customWidth="1"/>
    <col min="9454" max="9454" width="31.7109375" style="756" customWidth="1"/>
    <col min="9455" max="9455" width="3.85546875" style="756" customWidth="1"/>
    <col min="9456" max="9459" width="13.7109375" style="756" customWidth="1"/>
    <col min="9460" max="9460" width="17.7109375" style="756" customWidth="1"/>
    <col min="9461" max="9461" width="33.7109375" style="756" customWidth="1"/>
    <col min="9462" max="9465" width="11" style="756" customWidth="1"/>
    <col min="9466" max="9466" width="53.28515625" style="756" customWidth="1"/>
    <col min="9467" max="9473" width="11" style="756" customWidth="1"/>
    <col min="9474" max="9478" width="14.42578125" style="756" customWidth="1"/>
    <col min="9479" max="9479" width="37.28515625" style="756" customWidth="1"/>
    <col min="9480" max="9481" width="11" style="756" customWidth="1"/>
    <col min="9482" max="9491" width="9.85546875" style="756" customWidth="1"/>
    <col min="9492" max="9495" width="11" style="756" customWidth="1"/>
    <col min="9496" max="9496" width="14.42578125" style="756" customWidth="1"/>
    <col min="9497" max="9497" width="4.140625" style="756" customWidth="1"/>
    <col min="9498" max="9498" width="13.28515625" style="756" customWidth="1"/>
    <col min="9499" max="9499" width="28.140625" style="756" customWidth="1"/>
    <col min="9500" max="9500" width="11" style="756" customWidth="1"/>
    <col min="9501" max="9501" width="14.42578125" style="756" customWidth="1"/>
    <col min="9502" max="9502" width="4.140625" style="756" customWidth="1"/>
    <col min="9503" max="9504" width="11" style="756" customWidth="1"/>
    <col min="9505" max="9505" width="14.42578125" style="756" customWidth="1"/>
    <col min="9506" max="9506" width="4.140625" style="756" customWidth="1"/>
    <col min="9507" max="9507" width="14.42578125" style="756" customWidth="1"/>
    <col min="9508" max="9704" width="11" style="756"/>
    <col min="9705" max="9705" width="41.42578125" style="756" customWidth="1"/>
    <col min="9706" max="9709" width="10.7109375" style="756" customWidth="1"/>
    <col min="9710" max="9710" width="31.7109375" style="756" customWidth="1"/>
    <col min="9711" max="9711" width="3.85546875" style="756" customWidth="1"/>
    <col min="9712" max="9715" width="13.7109375" style="756" customWidth="1"/>
    <col min="9716" max="9716" width="17.7109375" style="756" customWidth="1"/>
    <col min="9717" max="9717" width="33.7109375" style="756" customWidth="1"/>
    <col min="9718" max="9721" width="11" style="756" customWidth="1"/>
    <col min="9722" max="9722" width="53.28515625" style="756" customWidth="1"/>
    <col min="9723" max="9729" width="11" style="756" customWidth="1"/>
    <col min="9730" max="9734" width="14.42578125" style="756" customWidth="1"/>
    <col min="9735" max="9735" width="37.28515625" style="756" customWidth="1"/>
    <col min="9736" max="9737" width="11" style="756" customWidth="1"/>
    <col min="9738" max="9747" width="9.85546875" style="756" customWidth="1"/>
    <col min="9748" max="9751" width="11" style="756" customWidth="1"/>
    <col min="9752" max="9752" width="14.42578125" style="756" customWidth="1"/>
    <col min="9753" max="9753" width="4.140625" style="756" customWidth="1"/>
    <col min="9754" max="9754" width="13.28515625" style="756" customWidth="1"/>
    <col min="9755" max="9755" width="28.140625" style="756" customWidth="1"/>
    <col min="9756" max="9756" width="11" style="756" customWidth="1"/>
    <col min="9757" max="9757" width="14.42578125" style="756" customWidth="1"/>
    <col min="9758" max="9758" width="4.140625" style="756" customWidth="1"/>
    <col min="9759" max="9760" width="11" style="756" customWidth="1"/>
    <col min="9761" max="9761" width="14.42578125" style="756" customWidth="1"/>
    <col min="9762" max="9762" width="4.140625" style="756" customWidth="1"/>
    <col min="9763" max="9763" width="14.42578125" style="756" customWidth="1"/>
    <col min="9764" max="9960" width="11" style="756"/>
    <col min="9961" max="9961" width="41.42578125" style="756" customWidth="1"/>
    <col min="9962" max="9965" width="10.7109375" style="756" customWidth="1"/>
    <col min="9966" max="9966" width="31.7109375" style="756" customWidth="1"/>
    <col min="9967" max="9967" width="3.85546875" style="756" customWidth="1"/>
    <col min="9968" max="9971" width="13.7109375" style="756" customWidth="1"/>
    <col min="9972" max="9972" width="17.7109375" style="756" customWidth="1"/>
    <col min="9973" max="9973" width="33.7109375" style="756" customWidth="1"/>
    <col min="9974" max="9977" width="11" style="756" customWidth="1"/>
    <col min="9978" max="9978" width="53.28515625" style="756" customWidth="1"/>
    <col min="9979" max="9985" width="11" style="756" customWidth="1"/>
    <col min="9986" max="9990" width="14.42578125" style="756" customWidth="1"/>
    <col min="9991" max="9991" width="37.28515625" style="756" customWidth="1"/>
    <col min="9992" max="9993" width="11" style="756" customWidth="1"/>
    <col min="9994" max="10003" width="9.85546875" style="756" customWidth="1"/>
    <col min="10004" max="10007" width="11" style="756" customWidth="1"/>
    <col min="10008" max="10008" width="14.42578125" style="756" customWidth="1"/>
    <col min="10009" max="10009" width="4.140625" style="756" customWidth="1"/>
    <col min="10010" max="10010" width="13.28515625" style="756" customWidth="1"/>
    <col min="10011" max="10011" width="28.140625" style="756" customWidth="1"/>
    <col min="10012" max="10012" width="11" style="756" customWidth="1"/>
    <col min="10013" max="10013" width="14.42578125" style="756" customWidth="1"/>
    <col min="10014" max="10014" width="4.140625" style="756" customWidth="1"/>
    <col min="10015" max="10016" width="11" style="756" customWidth="1"/>
    <col min="10017" max="10017" width="14.42578125" style="756" customWidth="1"/>
    <col min="10018" max="10018" width="4.140625" style="756" customWidth="1"/>
    <col min="10019" max="10019" width="14.42578125" style="756" customWidth="1"/>
    <col min="10020" max="10216" width="11" style="756"/>
    <col min="10217" max="10217" width="41.42578125" style="756" customWidth="1"/>
    <col min="10218" max="10221" width="10.7109375" style="756" customWidth="1"/>
    <col min="10222" max="10222" width="31.7109375" style="756" customWidth="1"/>
    <col min="10223" max="10223" width="3.85546875" style="756" customWidth="1"/>
    <col min="10224" max="10227" width="13.7109375" style="756" customWidth="1"/>
    <col min="10228" max="10228" width="17.7109375" style="756" customWidth="1"/>
    <col min="10229" max="10229" width="33.7109375" style="756" customWidth="1"/>
    <col min="10230" max="10233" width="11" style="756" customWidth="1"/>
    <col min="10234" max="10234" width="53.28515625" style="756" customWidth="1"/>
    <col min="10235" max="10241" width="11" style="756" customWidth="1"/>
    <col min="10242" max="10246" width="14.42578125" style="756" customWidth="1"/>
    <col min="10247" max="10247" width="37.28515625" style="756" customWidth="1"/>
    <col min="10248" max="10249" width="11" style="756" customWidth="1"/>
    <col min="10250" max="10259" width="9.85546875" style="756" customWidth="1"/>
    <col min="10260" max="10263" width="11" style="756" customWidth="1"/>
    <col min="10264" max="10264" width="14.42578125" style="756" customWidth="1"/>
    <col min="10265" max="10265" width="4.140625" style="756" customWidth="1"/>
    <col min="10266" max="10266" width="13.28515625" style="756" customWidth="1"/>
    <col min="10267" max="10267" width="28.140625" style="756" customWidth="1"/>
    <col min="10268" max="10268" width="11" style="756" customWidth="1"/>
    <col min="10269" max="10269" width="14.42578125" style="756" customWidth="1"/>
    <col min="10270" max="10270" width="4.140625" style="756" customWidth="1"/>
    <col min="10271" max="10272" width="11" style="756" customWidth="1"/>
    <col min="10273" max="10273" width="14.42578125" style="756" customWidth="1"/>
    <col min="10274" max="10274" width="4.140625" style="756" customWidth="1"/>
    <col min="10275" max="10275" width="14.42578125" style="756" customWidth="1"/>
    <col min="10276" max="10472" width="11" style="756"/>
    <col min="10473" max="10473" width="41.42578125" style="756" customWidth="1"/>
    <col min="10474" max="10477" width="10.7109375" style="756" customWidth="1"/>
    <col min="10478" max="10478" width="31.7109375" style="756" customWidth="1"/>
    <col min="10479" max="10479" width="3.85546875" style="756" customWidth="1"/>
    <col min="10480" max="10483" width="13.7109375" style="756" customWidth="1"/>
    <col min="10484" max="10484" width="17.7109375" style="756" customWidth="1"/>
    <col min="10485" max="10485" width="33.7109375" style="756" customWidth="1"/>
    <col min="10486" max="10489" width="11" style="756" customWidth="1"/>
    <col min="10490" max="10490" width="53.28515625" style="756" customWidth="1"/>
    <col min="10491" max="10497" width="11" style="756" customWidth="1"/>
    <col min="10498" max="10502" width="14.42578125" style="756" customWidth="1"/>
    <col min="10503" max="10503" width="37.28515625" style="756" customWidth="1"/>
    <col min="10504" max="10505" width="11" style="756" customWidth="1"/>
    <col min="10506" max="10515" width="9.85546875" style="756" customWidth="1"/>
    <col min="10516" max="10519" width="11" style="756" customWidth="1"/>
    <col min="10520" max="10520" width="14.42578125" style="756" customWidth="1"/>
    <col min="10521" max="10521" width="4.140625" style="756" customWidth="1"/>
    <col min="10522" max="10522" width="13.28515625" style="756" customWidth="1"/>
    <col min="10523" max="10523" width="28.140625" style="756" customWidth="1"/>
    <col min="10524" max="10524" width="11" style="756" customWidth="1"/>
    <col min="10525" max="10525" width="14.42578125" style="756" customWidth="1"/>
    <col min="10526" max="10526" width="4.140625" style="756" customWidth="1"/>
    <col min="10527" max="10528" width="11" style="756" customWidth="1"/>
    <col min="10529" max="10529" width="14.42578125" style="756" customWidth="1"/>
    <col min="10530" max="10530" width="4.140625" style="756" customWidth="1"/>
    <col min="10531" max="10531" width="14.42578125" style="756" customWidth="1"/>
    <col min="10532" max="10728" width="11" style="756"/>
    <col min="10729" max="10729" width="41.42578125" style="756" customWidth="1"/>
    <col min="10730" max="10733" width="10.7109375" style="756" customWidth="1"/>
    <col min="10734" max="10734" width="31.7109375" style="756" customWidth="1"/>
    <col min="10735" max="10735" width="3.85546875" style="756" customWidth="1"/>
    <col min="10736" max="10739" width="13.7109375" style="756" customWidth="1"/>
    <col min="10740" max="10740" width="17.7109375" style="756" customWidth="1"/>
    <col min="10741" max="10741" width="33.7109375" style="756" customWidth="1"/>
    <col min="10742" max="10745" width="11" style="756" customWidth="1"/>
    <col min="10746" max="10746" width="53.28515625" style="756" customWidth="1"/>
    <col min="10747" max="10753" width="11" style="756" customWidth="1"/>
    <col min="10754" max="10758" width="14.42578125" style="756" customWidth="1"/>
    <col min="10759" max="10759" width="37.28515625" style="756" customWidth="1"/>
    <col min="10760" max="10761" width="11" style="756" customWidth="1"/>
    <col min="10762" max="10771" width="9.85546875" style="756" customWidth="1"/>
    <col min="10772" max="10775" width="11" style="756" customWidth="1"/>
    <col min="10776" max="10776" width="14.42578125" style="756" customWidth="1"/>
    <col min="10777" max="10777" width="4.140625" style="756" customWidth="1"/>
    <col min="10778" max="10778" width="13.28515625" style="756" customWidth="1"/>
    <col min="10779" max="10779" width="28.140625" style="756" customWidth="1"/>
    <col min="10780" max="10780" width="11" style="756" customWidth="1"/>
    <col min="10781" max="10781" width="14.42578125" style="756" customWidth="1"/>
    <col min="10782" max="10782" width="4.140625" style="756" customWidth="1"/>
    <col min="10783" max="10784" width="11" style="756" customWidth="1"/>
    <col min="10785" max="10785" width="14.42578125" style="756" customWidth="1"/>
    <col min="10786" max="10786" width="4.140625" style="756" customWidth="1"/>
    <col min="10787" max="10787" width="14.42578125" style="756" customWidth="1"/>
    <col min="10788" max="10984" width="11" style="756"/>
    <col min="10985" max="10985" width="41.42578125" style="756" customWidth="1"/>
    <col min="10986" max="10989" width="10.7109375" style="756" customWidth="1"/>
    <col min="10990" max="10990" width="31.7109375" style="756" customWidth="1"/>
    <col min="10991" max="10991" width="3.85546875" style="756" customWidth="1"/>
    <col min="10992" max="10995" width="13.7109375" style="756" customWidth="1"/>
    <col min="10996" max="10996" width="17.7109375" style="756" customWidth="1"/>
    <col min="10997" max="10997" width="33.7109375" style="756" customWidth="1"/>
    <col min="10998" max="11001" width="11" style="756" customWidth="1"/>
    <col min="11002" max="11002" width="53.28515625" style="756" customWidth="1"/>
    <col min="11003" max="11009" width="11" style="756" customWidth="1"/>
    <col min="11010" max="11014" width="14.42578125" style="756" customWidth="1"/>
    <col min="11015" max="11015" width="37.28515625" style="756" customWidth="1"/>
    <col min="11016" max="11017" width="11" style="756" customWidth="1"/>
    <col min="11018" max="11027" width="9.85546875" style="756" customWidth="1"/>
    <col min="11028" max="11031" width="11" style="756" customWidth="1"/>
    <col min="11032" max="11032" width="14.42578125" style="756" customWidth="1"/>
    <col min="11033" max="11033" width="4.140625" style="756" customWidth="1"/>
    <col min="11034" max="11034" width="13.28515625" style="756" customWidth="1"/>
    <col min="11035" max="11035" width="28.140625" style="756" customWidth="1"/>
    <col min="11036" max="11036" width="11" style="756" customWidth="1"/>
    <col min="11037" max="11037" width="14.42578125" style="756" customWidth="1"/>
    <col min="11038" max="11038" width="4.140625" style="756" customWidth="1"/>
    <col min="11039" max="11040" width="11" style="756" customWidth="1"/>
    <col min="11041" max="11041" width="14.42578125" style="756" customWidth="1"/>
    <col min="11042" max="11042" width="4.140625" style="756" customWidth="1"/>
    <col min="11043" max="11043" width="14.42578125" style="756" customWidth="1"/>
    <col min="11044" max="11240" width="11" style="756"/>
    <col min="11241" max="11241" width="41.42578125" style="756" customWidth="1"/>
    <col min="11242" max="11245" width="10.7109375" style="756" customWidth="1"/>
    <col min="11246" max="11246" width="31.7109375" style="756" customWidth="1"/>
    <col min="11247" max="11247" width="3.85546875" style="756" customWidth="1"/>
    <col min="11248" max="11251" width="13.7109375" style="756" customWidth="1"/>
    <col min="11252" max="11252" width="17.7109375" style="756" customWidth="1"/>
    <col min="11253" max="11253" width="33.7109375" style="756" customWidth="1"/>
    <col min="11254" max="11257" width="11" style="756" customWidth="1"/>
    <col min="11258" max="11258" width="53.28515625" style="756" customWidth="1"/>
    <col min="11259" max="11265" width="11" style="756" customWidth="1"/>
    <col min="11266" max="11270" width="14.42578125" style="756" customWidth="1"/>
    <col min="11271" max="11271" width="37.28515625" style="756" customWidth="1"/>
    <col min="11272" max="11273" width="11" style="756" customWidth="1"/>
    <col min="11274" max="11283" width="9.85546875" style="756" customWidth="1"/>
    <col min="11284" max="11287" width="11" style="756" customWidth="1"/>
    <col min="11288" max="11288" width="14.42578125" style="756" customWidth="1"/>
    <col min="11289" max="11289" width="4.140625" style="756" customWidth="1"/>
    <col min="11290" max="11290" width="13.28515625" style="756" customWidth="1"/>
    <col min="11291" max="11291" width="28.140625" style="756" customWidth="1"/>
    <col min="11292" max="11292" width="11" style="756" customWidth="1"/>
    <col min="11293" max="11293" width="14.42578125" style="756" customWidth="1"/>
    <col min="11294" max="11294" width="4.140625" style="756" customWidth="1"/>
    <col min="11295" max="11296" width="11" style="756" customWidth="1"/>
    <col min="11297" max="11297" width="14.42578125" style="756" customWidth="1"/>
    <col min="11298" max="11298" width="4.140625" style="756" customWidth="1"/>
    <col min="11299" max="11299" width="14.42578125" style="756" customWidth="1"/>
    <col min="11300" max="11496" width="11" style="756"/>
    <col min="11497" max="11497" width="41.42578125" style="756" customWidth="1"/>
    <col min="11498" max="11501" width="10.7109375" style="756" customWidth="1"/>
    <col min="11502" max="11502" width="31.7109375" style="756" customWidth="1"/>
    <col min="11503" max="11503" width="3.85546875" style="756" customWidth="1"/>
    <col min="11504" max="11507" width="13.7109375" style="756" customWidth="1"/>
    <col min="11508" max="11508" width="17.7109375" style="756" customWidth="1"/>
    <col min="11509" max="11509" width="33.7109375" style="756" customWidth="1"/>
    <col min="11510" max="11513" width="11" style="756" customWidth="1"/>
    <col min="11514" max="11514" width="53.28515625" style="756" customWidth="1"/>
    <col min="11515" max="11521" width="11" style="756" customWidth="1"/>
    <col min="11522" max="11526" width="14.42578125" style="756" customWidth="1"/>
    <col min="11527" max="11527" width="37.28515625" style="756" customWidth="1"/>
    <col min="11528" max="11529" width="11" style="756" customWidth="1"/>
    <col min="11530" max="11539" width="9.85546875" style="756" customWidth="1"/>
    <col min="11540" max="11543" width="11" style="756" customWidth="1"/>
    <col min="11544" max="11544" width="14.42578125" style="756" customWidth="1"/>
    <col min="11545" max="11545" width="4.140625" style="756" customWidth="1"/>
    <col min="11546" max="11546" width="13.28515625" style="756" customWidth="1"/>
    <col min="11547" max="11547" width="28.140625" style="756" customWidth="1"/>
    <col min="11548" max="11548" width="11" style="756" customWidth="1"/>
    <col min="11549" max="11549" width="14.42578125" style="756" customWidth="1"/>
    <col min="11550" max="11550" width="4.140625" style="756" customWidth="1"/>
    <col min="11551" max="11552" width="11" style="756" customWidth="1"/>
    <col min="11553" max="11553" width="14.42578125" style="756" customWidth="1"/>
    <col min="11554" max="11554" width="4.140625" style="756" customWidth="1"/>
    <col min="11555" max="11555" width="14.42578125" style="756" customWidth="1"/>
    <col min="11556" max="11752" width="11" style="756"/>
    <col min="11753" max="11753" width="41.42578125" style="756" customWidth="1"/>
    <col min="11754" max="11757" width="10.7109375" style="756" customWidth="1"/>
    <col min="11758" max="11758" width="31.7109375" style="756" customWidth="1"/>
    <col min="11759" max="11759" width="3.85546875" style="756" customWidth="1"/>
    <col min="11760" max="11763" width="13.7109375" style="756" customWidth="1"/>
    <col min="11764" max="11764" width="17.7109375" style="756" customWidth="1"/>
    <col min="11765" max="11765" width="33.7109375" style="756" customWidth="1"/>
    <col min="11766" max="11769" width="11" style="756" customWidth="1"/>
    <col min="11770" max="11770" width="53.28515625" style="756" customWidth="1"/>
    <col min="11771" max="11777" width="11" style="756" customWidth="1"/>
    <col min="11778" max="11782" width="14.42578125" style="756" customWidth="1"/>
    <col min="11783" max="11783" width="37.28515625" style="756" customWidth="1"/>
    <col min="11784" max="11785" width="11" style="756" customWidth="1"/>
    <col min="11786" max="11795" width="9.85546875" style="756" customWidth="1"/>
    <col min="11796" max="11799" width="11" style="756" customWidth="1"/>
    <col min="11800" max="11800" width="14.42578125" style="756" customWidth="1"/>
    <col min="11801" max="11801" width="4.140625" style="756" customWidth="1"/>
    <col min="11802" max="11802" width="13.28515625" style="756" customWidth="1"/>
    <col min="11803" max="11803" width="28.140625" style="756" customWidth="1"/>
    <col min="11804" max="11804" width="11" style="756" customWidth="1"/>
    <col min="11805" max="11805" width="14.42578125" style="756" customWidth="1"/>
    <col min="11806" max="11806" width="4.140625" style="756" customWidth="1"/>
    <col min="11807" max="11808" width="11" style="756" customWidth="1"/>
    <col min="11809" max="11809" width="14.42578125" style="756" customWidth="1"/>
    <col min="11810" max="11810" width="4.140625" style="756" customWidth="1"/>
    <col min="11811" max="11811" width="14.42578125" style="756" customWidth="1"/>
    <col min="11812" max="12008" width="11" style="756"/>
    <col min="12009" max="12009" width="41.42578125" style="756" customWidth="1"/>
    <col min="12010" max="12013" width="10.7109375" style="756" customWidth="1"/>
    <col min="12014" max="12014" width="31.7109375" style="756" customWidth="1"/>
    <col min="12015" max="12015" width="3.85546875" style="756" customWidth="1"/>
    <col min="12016" max="12019" width="13.7109375" style="756" customWidth="1"/>
    <col min="12020" max="12020" width="17.7109375" style="756" customWidth="1"/>
    <col min="12021" max="12021" width="33.7109375" style="756" customWidth="1"/>
    <col min="12022" max="12025" width="11" style="756" customWidth="1"/>
    <col min="12026" max="12026" width="53.28515625" style="756" customWidth="1"/>
    <col min="12027" max="12033" width="11" style="756" customWidth="1"/>
    <col min="12034" max="12038" width="14.42578125" style="756" customWidth="1"/>
    <col min="12039" max="12039" width="37.28515625" style="756" customWidth="1"/>
    <col min="12040" max="12041" width="11" style="756" customWidth="1"/>
    <col min="12042" max="12051" width="9.85546875" style="756" customWidth="1"/>
    <col min="12052" max="12055" width="11" style="756" customWidth="1"/>
    <col min="12056" max="12056" width="14.42578125" style="756" customWidth="1"/>
    <col min="12057" max="12057" width="4.140625" style="756" customWidth="1"/>
    <col min="12058" max="12058" width="13.28515625" style="756" customWidth="1"/>
    <col min="12059" max="12059" width="28.140625" style="756" customWidth="1"/>
    <col min="12060" max="12060" width="11" style="756" customWidth="1"/>
    <col min="12061" max="12061" width="14.42578125" style="756" customWidth="1"/>
    <col min="12062" max="12062" width="4.140625" style="756" customWidth="1"/>
    <col min="12063" max="12064" width="11" style="756" customWidth="1"/>
    <col min="12065" max="12065" width="14.42578125" style="756" customWidth="1"/>
    <col min="12066" max="12066" width="4.140625" style="756" customWidth="1"/>
    <col min="12067" max="12067" width="14.42578125" style="756" customWidth="1"/>
    <col min="12068" max="12264" width="11" style="756"/>
    <col min="12265" max="12265" width="41.42578125" style="756" customWidth="1"/>
    <col min="12266" max="12269" width="10.7109375" style="756" customWidth="1"/>
    <col min="12270" max="12270" width="31.7109375" style="756" customWidth="1"/>
    <col min="12271" max="12271" width="3.85546875" style="756" customWidth="1"/>
    <col min="12272" max="12275" width="13.7109375" style="756" customWidth="1"/>
    <col min="12276" max="12276" width="17.7109375" style="756" customWidth="1"/>
    <col min="12277" max="12277" width="33.7109375" style="756" customWidth="1"/>
    <col min="12278" max="12281" width="11" style="756" customWidth="1"/>
    <col min="12282" max="12282" width="53.28515625" style="756" customWidth="1"/>
    <col min="12283" max="12289" width="11" style="756" customWidth="1"/>
    <col min="12290" max="12294" width="14.42578125" style="756" customWidth="1"/>
    <col min="12295" max="12295" width="37.28515625" style="756" customWidth="1"/>
    <col min="12296" max="12297" width="11" style="756" customWidth="1"/>
    <col min="12298" max="12307" width="9.85546875" style="756" customWidth="1"/>
    <col min="12308" max="12311" width="11" style="756" customWidth="1"/>
    <col min="12312" max="12312" width="14.42578125" style="756" customWidth="1"/>
    <col min="12313" max="12313" width="4.140625" style="756" customWidth="1"/>
    <col min="12314" max="12314" width="13.28515625" style="756" customWidth="1"/>
    <col min="12315" max="12315" width="28.140625" style="756" customWidth="1"/>
    <col min="12316" max="12316" width="11" style="756" customWidth="1"/>
    <col min="12317" max="12317" width="14.42578125" style="756" customWidth="1"/>
    <col min="12318" max="12318" width="4.140625" style="756" customWidth="1"/>
    <col min="12319" max="12320" width="11" style="756" customWidth="1"/>
    <col min="12321" max="12321" width="14.42578125" style="756" customWidth="1"/>
    <col min="12322" max="12322" width="4.140625" style="756" customWidth="1"/>
    <col min="12323" max="12323" width="14.42578125" style="756" customWidth="1"/>
    <col min="12324" max="12520" width="11" style="756"/>
    <col min="12521" max="12521" width="41.42578125" style="756" customWidth="1"/>
    <col min="12522" max="12525" width="10.7109375" style="756" customWidth="1"/>
    <col min="12526" max="12526" width="31.7109375" style="756" customWidth="1"/>
    <col min="12527" max="12527" width="3.85546875" style="756" customWidth="1"/>
    <col min="12528" max="12531" width="13.7109375" style="756" customWidth="1"/>
    <col min="12532" max="12532" width="17.7109375" style="756" customWidth="1"/>
    <col min="12533" max="12533" width="33.7109375" style="756" customWidth="1"/>
    <col min="12534" max="12537" width="11" style="756" customWidth="1"/>
    <col min="12538" max="12538" width="53.28515625" style="756" customWidth="1"/>
    <col min="12539" max="12545" width="11" style="756" customWidth="1"/>
    <col min="12546" max="12550" width="14.42578125" style="756" customWidth="1"/>
    <col min="12551" max="12551" width="37.28515625" style="756" customWidth="1"/>
    <col min="12552" max="12553" width="11" style="756" customWidth="1"/>
    <col min="12554" max="12563" width="9.85546875" style="756" customWidth="1"/>
    <col min="12564" max="12567" width="11" style="756" customWidth="1"/>
    <col min="12568" max="12568" width="14.42578125" style="756" customWidth="1"/>
    <col min="12569" max="12569" width="4.140625" style="756" customWidth="1"/>
    <col min="12570" max="12570" width="13.28515625" style="756" customWidth="1"/>
    <col min="12571" max="12571" width="28.140625" style="756" customWidth="1"/>
    <col min="12572" max="12572" width="11" style="756" customWidth="1"/>
    <col min="12573" max="12573" width="14.42578125" style="756" customWidth="1"/>
    <col min="12574" max="12574" width="4.140625" style="756" customWidth="1"/>
    <col min="12575" max="12576" width="11" style="756" customWidth="1"/>
    <col min="12577" max="12577" width="14.42578125" style="756" customWidth="1"/>
    <col min="12578" max="12578" width="4.140625" style="756" customWidth="1"/>
    <col min="12579" max="12579" width="14.42578125" style="756" customWidth="1"/>
    <col min="12580" max="12776" width="11" style="756"/>
    <col min="12777" max="12777" width="41.42578125" style="756" customWidth="1"/>
    <col min="12778" max="12781" width="10.7109375" style="756" customWidth="1"/>
    <col min="12782" max="12782" width="31.7109375" style="756" customWidth="1"/>
    <col min="12783" max="12783" width="3.85546875" style="756" customWidth="1"/>
    <col min="12784" max="12787" width="13.7109375" style="756" customWidth="1"/>
    <col min="12788" max="12788" width="17.7109375" style="756" customWidth="1"/>
    <col min="12789" max="12789" width="33.7109375" style="756" customWidth="1"/>
    <col min="12790" max="12793" width="11" style="756" customWidth="1"/>
    <col min="12794" max="12794" width="53.28515625" style="756" customWidth="1"/>
    <col min="12795" max="12801" width="11" style="756" customWidth="1"/>
    <col min="12802" max="12806" width="14.42578125" style="756" customWidth="1"/>
    <col min="12807" max="12807" width="37.28515625" style="756" customWidth="1"/>
    <col min="12808" max="12809" width="11" style="756" customWidth="1"/>
    <col min="12810" max="12819" width="9.85546875" style="756" customWidth="1"/>
    <col min="12820" max="12823" width="11" style="756" customWidth="1"/>
    <col min="12824" max="12824" width="14.42578125" style="756" customWidth="1"/>
    <col min="12825" max="12825" width="4.140625" style="756" customWidth="1"/>
    <col min="12826" max="12826" width="13.28515625" style="756" customWidth="1"/>
    <col min="12827" max="12827" width="28.140625" style="756" customWidth="1"/>
    <col min="12828" max="12828" width="11" style="756" customWidth="1"/>
    <col min="12829" max="12829" width="14.42578125" style="756" customWidth="1"/>
    <col min="12830" max="12830" width="4.140625" style="756" customWidth="1"/>
    <col min="12831" max="12832" width="11" style="756" customWidth="1"/>
    <col min="12833" max="12833" width="14.42578125" style="756" customWidth="1"/>
    <col min="12834" max="12834" width="4.140625" style="756" customWidth="1"/>
    <col min="12835" max="12835" width="14.42578125" style="756" customWidth="1"/>
    <col min="12836" max="13032" width="11" style="756"/>
    <col min="13033" max="13033" width="41.42578125" style="756" customWidth="1"/>
    <col min="13034" max="13037" width="10.7109375" style="756" customWidth="1"/>
    <col min="13038" max="13038" width="31.7109375" style="756" customWidth="1"/>
    <col min="13039" max="13039" width="3.85546875" style="756" customWidth="1"/>
    <col min="13040" max="13043" width="13.7109375" style="756" customWidth="1"/>
    <col min="13044" max="13044" width="17.7109375" style="756" customWidth="1"/>
    <col min="13045" max="13045" width="33.7109375" style="756" customWidth="1"/>
    <col min="13046" max="13049" width="11" style="756" customWidth="1"/>
    <col min="13050" max="13050" width="53.28515625" style="756" customWidth="1"/>
    <col min="13051" max="13057" width="11" style="756" customWidth="1"/>
    <col min="13058" max="13062" width="14.42578125" style="756" customWidth="1"/>
    <col min="13063" max="13063" width="37.28515625" style="756" customWidth="1"/>
    <col min="13064" max="13065" width="11" style="756" customWidth="1"/>
    <col min="13066" max="13075" width="9.85546875" style="756" customWidth="1"/>
    <col min="13076" max="13079" width="11" style="756" customWidth="1"/>
    <col min="13080" max="13080" width="14.42578125" style="756" customWidth="1"/>
    <col min="13081" max="13081" width="4.140625" style="756" customWidth="1"/>
    <col min="13082" max="13082" width="13.28515625" style="756" customWidth="1"/>
    <col min="13083" max="13083" width="28.140625" style="756" customWidth="1"/>
    <col min="13084" max="13084" width="11" style="756" customWidth="1"/>
    <col min="13085" max="13085" width="14.42578125" style="756" customWidth="1"/>
    <col min="13086" max="13086" width="4.140625" style="756" customWidth="1"/>
    <col min="13087" max="13088" width="11" style="756" customWidth="1"/>
    <col min="13089" max="13089" width="14.42578125" style="756" customWidth="1"/>
    <col min="13090" max="13090" width="4.140625" style="756" customWidth="1"/>
    <col min="13091" max="13091" width="14.42578125" style="756" customWidth="1"/>
    <col min="13092" max="13288" width="11" style="756"/>
    <col min="13289" max="13289" width="41.42578125" style="756" customWidth="1"/>
    <col min="13290" max="13293" width="10.7109375" style="756" customWidth="1"/>
    <col min="13294" max="13294" width="31.7109375" style="756" customWidth="1"/>
    <col min="13295" max="13295" width="3.85546875" style="756" customWidth="1"/>
    <col min="13296" max="13299" width="13.7109375" style="756" customWidth="1"/>
    <col min="13300" max="13300" width="17.7109375" style="756" customWidth="1"/>
    <col min="13301" max="13301" width="33.7109375" style="756" customWidth="1"/>
    <col min="13302" max="13305" width="11" style="756" customWidth="1"/>
    <col min="13306" max="13306" width="53.28515625" style="756" customWidth="1"/>
    <col min="13307" max="13313" width="11" style="756" customWidth="1"/>
    <col min="13314" max="13318" width="14.42578125" style="756" customWidth="1"/>
    <col min="13319" max="13319" width="37.28515625" style="756" customWidth="1"/>
    <col min="13320" max="13321" width="11" style="756" customWidth="1"/>
    <col min="13322" max="13331" width="9.85546875" style="756" customWidth="1"/>
    <col min="13332" max="13335" width="11" style="756" customWidth="1"/>
    <col min="13336" max="13336" width="14.42578125" style="756" customWidth="1"/>
    <col min="13337" max="13337" width="4.140625" style="756" customWidth="1"/>
    <col min="13338" max="13338" width="13.28515625" style="756" customWidth="1"/>
    <col min="13339" max="13339" width="28.140625" style="756" customWidth="1"/>
    <col min="13340" max="13340" width="11" style="756" customWidth="1"/>
    <col min="13341" max="13341" width="14.42578125" style="756" customWidth="1"/>
    <col min="13342" max="13342" width="4.140625" style="756" customWidth="1"/>
    <col min="13343" max="13344" width="11" style="756" customWidth="1"/>
    <col min="13345" max="13345" width="14.42578125" style="756" customWidth="1"/>
    <col min="13346" max="13346" width="4.140625" style="756" customWidth="1"/>
    <col min="13347" max="13347" width="14.42578125" style="756" customWidth="1"/>
    <col min="13348" max="13544" width="11" style="756"/>
    <col min="13545" max="13545" width="41.42578125" style="756" customWidth="1"/>
    <col min="13546" max="13549" width="10.7109375" style="756" customWidth="1"/>
    <col min="13550" max="13550" width="31.7109375" style="756" customWidth="1"/>
    <col min="13551" max="13551" width="3.85546875" style="756" customWidth="1"/>
    <col min="13552" max="13555" width="13.7109375" style="756" customWidth="1"/>
    <col min="13556" max="13556" width="17.7109375" style="756" customWidth="1"/>
    <col min="13557" max="13557" width="33.7109375" style="756" customWidth="1"/>
    <col min="13558" max="13561" width="11" style="756" customWidth="1"/>
    <col min="13562" max="13562" width="53.28515625" style="756" customWidth="1"/>
    <col min="13563" max="13569" width="11" style="756" customWidth="1"/>
    <col min="13570" max="13574" width="14.42578125" style="756" customWidth="1"/>
    <col min="13575" max="13575" width="37.28515625" style="756" customWidth="1"/>
    <col min="13576" max="13577" width="11" style="756" customWidth="1"/>
    <col min="13578" max="13587" width="9.85546875" style="756" customWidth="1"/>
    <col min="13588" max="13591" width="11" style="756" customWidth="1"/>
    <col min="13592" max="13592" width="14.42578125" style="756" customWidth="1"/>
    <col min="13593" max="13593" width="4.140625" style="756" customWidth="1"/>
    <col min="13594" max="13594" width="13.28515625" style="756" customWidth="1"/>
    <col min="13595" max="13595" width="28.140625" style="756" customWidth="1"/>
    <col min="13596" max="13596" width="11" style="756" customWidth="1"/>
    <col min="13597" max="13597" width="14.42578125" style="756" customWidth="1"/>
    <col min="13598" max="13598" width="4.140625" style="756" customWidth="1"/>
    <col min="13599" max="13600" width="11" style="756" customWidth="1"/>
    <col min="13601" max="13601" width="14.42578125" style="756" customWidth="1"/>
    <col min="13602" max="13602" width="4.140625" style="756" customWidth="1"/>
    <col min="13603" max="13603" width="14.42578125" style="756" customWidth="1"/>
    <col min="13604" max="13800" width="11" style="756"/>
    <col min="13801" max="13801" width="41.42578125" style="756" customWidth="1"/>
    <col min="13802" max="13805" width="10.7109375" style="756" customWidth="1"/>
    <col min="13806" max="13806" width="31.7109375" style="756" customWidth="1"/>
    <col min="13807" max="13807" width="3.85546875" style="756" customWidth="1"/>
    <col min="13808" max="13811" width="13.7109375" style="756" customWidth="1"/>
    <col min="13812" max="13812" width="17.7109375" style="756" customWidth="1"/>
    <col min="13813" max="13813" width="33.7109375" style="756" customWidth="1"/>
    <col min="13814" max="13817" width="11" style="756" customWidth="1"/>
    <col min="13818" max="13818" width="53.28515625" style="756" customWidth="1"/>
    <col min="13819" max="13825" width="11" style="756" customWidth="1"/>
    <col min="13826" max="13830" width="14.42578125" style="756" customWidth="1"/>
    <col min="13831" max="13831" width="37.28515625" style="756" customWidth="1"/>
    <col min="13832" max="13833" width="11" style="756" customWidth="1"/>
    <col min="13834" max="13843" width="9.85546875" style="756" customWidth="1"/>
    <col min="13844" max="13847" width="11" style="756" customWidth="1"/>
    <col min="13848" max="13848" width="14.42578125" style="756" customWidth="1"/>
    <col min="13849" max="13849" width="4.140625" style="756" customWidth="1"/>
    <col min="13850" max="13850" width="13.28515625" style="756" customWidth="1"/>
    <col min="13851" max="13851" width="28.140625" style="756" customWidth="1"/>
    <col min="13852" max="13852" width="11" style="756" customWidth="1"/>
    <col min="13853" max="13853" width="14.42578125" style="756" customWidth="1"/>
    <col min="13854" max="13854" width="4.140625" style="756" customWidth="1"/>
    <col min="13855" max="13856" width="11" style="756" customWidth="1"/>
    <col min="13857" max="13857" width="14.42578125" style="756" customWidth="1"/>
    <col min="13858" max="13858" width="4.140625" style="756" customWidth="1"/>
    <col min="13859" max="13859" width="14.42578125" style="756" customWidth="1"/>
    <col min="13860" max="14056" width="11" style="756"/>
    <col min="14057" max="14057" width="41.42578125" style="756" customWidth="1"/>
    <col min="14058" max="14061" width="10.7109375" style="756" customWidth="1"/>
    <col min="14062" max="14062" width="31.7109375" style="756" customWidth="1"/>
    <col min="14063" max="14063" width="3.85546875" style="756" customWidth="1"/>
    <col min="14064" max="14067" width="13.7109375" style="756" customWidth="1"/>
    <col min="14068" max="14068" width="17.7109375" style="756" customWidth="1"/>
    <col min="14069" max="14069" width="33.7109375" style="756" customWidth="1"/>
    <col min="14070" max="14073" width="11" style="756" customWidth="1"/>
    <col min="14074" max="14074" width="53.28515625" style="756" customWidth="1"/>
    <col min="14075" max="14081" width="11" style="756" customWidth="1"/>
    <col min="14082" max="14086" width="14.42578125" style="756" customWidth="1"/>
    <col min="14087" max="14087" width="37.28515625" style="756" customWidth="1"/>
    <col min="14088" max="14089" width="11" style="756" customWidth="1"/>
    <col min="14090" max="14099" width="9.85546875" style="756" customWidth="1"/>
    <col min="14100" max="14103" width="11" style="756" customWidth="1"/>
    <col min="14104" max="14104" width="14.42578125" style="756" customWidth="1"/>
    <col min="14105" max="14105" width="4.140625" style="756" customWidth="1"/>
    <col min="14106" max="14106" width="13.28515625" style="756" customWidth="1"/>
    <col min="14107" max="14107" width="28.140625" style="756" customWidth="1"/>
    <col min="14108" max="14108" width="11" style="756" customWidth="1"/>
    <col min="14109" max="14109" width="14.42578125" style="756" customWidth="1"/>
    <col min="14110" max="14110" width="4.140625" style="756" customWidth="1"/>
    <col min="14111" max="14112" width="11" style="756" customWidth="1"/>
    <col min="14113" max="14113" width="14.42578125" style="756" customWidth="1"/>
    <col min="14114" max="14114" width="4.140625" style="756" customWidth="1"/>
    <col min="14115" max="14115" width="14.42578125" style="756" customWidth="1"/>
    <col min="14116" max="14312" width="11" style="756"/>
    <col min="14313" max="14313" width="41.42578125" style="756" customWidth="1"/>
    <col min="14314" max="14317" width="10.7109375" style="756" customWidth="1"/>
    <col min="14318" max="14318" width="31.7109375" style="756" customWidth="1"/>
    <col min="14319" max="14319" width="3.85546875" style="756" customWidth="1"/>
    <col min="14320" max="14323" width="13.7109375" style="756" customWidth="1"/>
    <col min="14324" max="14324" width="17.7109375" style="756" customWidth="1"/>
    <col min="14325" max="14325" width="33.7109375" style="756" customWidth="1"/>
    <col min="14326" max="14329" width="11" style="756" customWidth="1"/>
    <col min="14330" max="14330" width="53.28515625" style="756" customWidth="1"/>
    <col min="14331" max="14337" width="11" style="756" customWidth="1"/>
    <col min="14338" max="14342" width="14.42578125" style="756" customWidth="1"/>
    <col min="14343" max="14343" width="37.28515625" style="756" customWidth="1"/>
    <col min="14344" max="14345" width="11" style="756" customWidth="1"/>
    <col min="14346" max="14355" width="9.85546875" style="756" customWidth="1"/>
    <col min="14356" max="14359" width="11" style="756" customWidth="1"/>
    <col min="14360" max="14360" width="14.42578125" style="756" customWidth="1"/>
    <col min="14361" max="14361" width="4.140625" style="756" customWidth="1"/>
    <col min="14362" max="14362" width="13.28515625" style="756" customWidth="1"/>
    <col min="14363" max="14363" width="28.140625" style="756" customWidth="1"/>
    <col min="14364" max="14364" width="11" style="756" customWidth="1"/>
    <col min="14365" max="14365" width="14.42578125" style="756" customWidth="1"/>
    <col min="14366" max="14366" width="4.140625" style="756" customWidth="1"/>
    <col min="14367" max="14368" width="11" style="756" customWidth="1"/>
    <col min="14369" max="14369" width="14.42578125" style="756" customWidth="1"/>
    <col min="14370" max="14370" width="4.140625" style="756" customWidth="1"/>
    <col min="14371" max="14371" width="14.42578125" style="756" customWidth="1"/>
    <col min="14372" max="14568" width="11" style="756"/>
    <col min="14569" max="14569" width="41.42578125" style="756" customWidth="1"/>
    <col min="14570" max="14573" width="10.7109375" style="756" customWidth="1"/>
    <col min="14574" max="14574" width="31.7109375" style="756" customWidth="1"/>
    <col min="14575" max="14575" width="3.85546875" style="756" customWidth="1"/>
    <col min="14576" max="14579" width="13.7109375" style="756" customWidth="1"/>
    <col min="14580" max="14580" width="17.7109375" style="756" customWidth="1"/>
    <col min="14581" max="14581" width="33.7109375" style="756" customWidth="1"/>
    <col min="14582" max="14585" width="11" style="756" customWidth="1"/>
    <col min="14586" max="14586" width="53.28515625" style="756" customWidth="1"/>
    <col min="14587" max="14593" width="11" style="756" customWidth="1"/>
    <col min="14594" max="14598" width="14.42578125" style="756" customWidth="1"/>
    <col min="14599" max="14599" width="37.28515625" style="756" customWidth="1"/>
    <col min="14600" max="14601" width="11" style="756" customWidth="1"/>
    <col min="14602" max="14611" width="9.85546875" style="756" customWidth="1"/>
    <col min="14612" max="14615" width="11" style="756" customWidth="1"/>
    <col min="14616" max="14616" width="14.42578125" style="756" customWidth="1"/>
    <col min="14617" max="14617" width="4.140625" style="756" customWidth="1"/>
    <col min="14618" max="14618" width="13.28515625" style="756" customWidth="1"/>
    <col min="14619" max="14619" width="28.140625" style="756" customWidth="1"/>
    <col min="14620" max="14620" width="11" style="756" customWidth="1"/>
    <col min="14621" max="14621" width="14.42578125" style="756" customWidth="1"/>
    <col min="14622" max="14622" width="4.140625" style="756" customWidth="1"/>
    <col min="14623" max="14624" width="11" style="756" customWidth="1"/>
    <col min="14625" max="14625" width="14.42578125" style="756" customWidth="1"/>
    <col min="14626" max="14626" width="4.140625" style="756" customWidth="1"/>
    <col min="14627" max="14627" width="14.42578125" style="756" customWidth="1"/>
    <col min="14628" max="14824" width="11" style="756"/>
    <col min="14825" max="14825" width="41.42578125" style="756" customWidth="1"/>
    <col min="14826" max="14829" width="10.7109375" style="756" customWidth="1"/>
    <col min="14830" max="14830" width="31.7109375" style="756" customWidth="1"/>
    <col min="14831" max="14831" width="3.85546875" style="756" customWidth="1"/>
    <col min="14832" max="14835" width="13.7109375" style="756" customWidth="1"/>
    <col min="14836" max="14836" width="17.7109375" style="756" customWidth="1"/>
    <col min="14837" max="14837" width="33.7109375" style="756" customWidth="1"/>
    <col min="14838" max="14841" width="11" style="756" customWidth="1"/>
    <col min="14842" max="14842" width="53.28515625" style="756" customWidth="1"/>
    <col min="14843" max="14849" width="11" style="756" customWidth="1"/>
    <col min="14850" max="14854" width="14.42578125" style="756" customWidth="1"/>
    <col min="14855" max="14855" width="37.28515625" style="756" customWidth="1"/>
    <col min="14856" max="14857" width="11" style="756" customWidth="1"/>
    <col min="14858" max="14867" width="9.85546875" style="756" customWidth="1"/>
    <col min="14868" max="14871" width="11" style="756" customWidth="1"/>
    <col min="14872" max="14872" width="14.42578125" style="756" customWidth="1"/>
    <col min="14873" max="14873" width="4.140625" style="756" customWidth="1"/>
    <col min="14874" max="14874" width="13.28515625" style="756" customWidth="1"/>
    <col min="14875" max="14875" width="28.140625" style="756" customWidth="1"/>
    <col min="14876" max="14876" width="11" style="756" customWidth="1"/>
    <col min="14877" max="14877" width="14.42578125" style="756" customWidth="1"/>
    <col min="14878" max="14878" width="4.140625" style="756" customWidth="1"/>
    <col min="14879" max="14880" width="11" style="756" customWidth="1"/>
    <col min="14881" max="14881" width="14.42578125" style="756" customWidth="1"/>
    <col min="14882" max="14882" width="4.140625" style="756" customWidth="1"/>
    <col min="14883" max="14883" width="14.42578125" style="756" customWidth="1"/>
    <col min="14884" max="15080" width="11" style="756"/>
    <col min="15081" max="15081" width="41.42578125" style="756" customWidth="1"/>
    <col min="15082" max="15085" width="10.7109375" style="756" customWidth="1"/>
    <col min="15086" max="15086" width="31.7109375" style="756" customWidth="1"/>
    <col min="15087" max="15087" width="3.85546875" style="756" customWidth="1"/>
    <col min="15088" max="15091" width="13.7109375" style="756" customWidth="1"/>
    <col min="15092" max="15092" width="17.7109375" style="756" customWidth="1"/>
    <col min="15093" max="15093" width="33.7109375" style="756" customWidth="1"/>
    <col min="15094" max="15097" width="11" style="756" customWidth="1"/>
    <col min="15098" max="15098" width="53.28515625" style="756" customWidth="1"/>
    <col min="15099" max="15105" width="11" style="756" customWidth="1"/>
    <col min="15106" max="15110" width="14.42578125" style="756" customWidth="1"/>
    <col min="15111" max="15111" width="37.28515625" style="756" customWidth="1"/>
    <col min="15112" max="15113" width="11" style="756" customWidth="1"/>
    <col min="15114" max="15123" width="9.85546875" style="756" customWidth="1"/>
    <col min="15124" max="15127" width="11" style="756" customWidth="1"/>
    <col min="15128" max="15128" width="14.42578125" style="756" customWidth="1"/>
    <col min="15129" max="15129" width="4.140625" style="756" customWidth="1"/>
    <col min="15130" max="15130" width="13.28515625" style="756" customWidth="1"/>
    <col min="15131" max="15131" width="28.140625" style="756" customWidth="1"/>
    <col min="15132" max="15132" width="11" style="756" customWidth="1"/>
    <col min="15133" max="15133" width="14.42578125" style="756" customWidth="1"/>
    <col min="15134" max="15134" width="4.140625" style="756" customWidth="1"/>
    <col min="15135" max="15136" width="11" style="756" customWidth="1"/>
    <col min="15137" max="15137" width="14.42578125" style="756" customWidth="1"/>
    <col min="15138" max="15138" width="4.140625" style="756" customWidth="1"/>
    <col min="15139" max="15139" width="14.42578125" style="756" customWidth="1"/>
    <col min="15140" max="15336" width="11" style="756"/>
    <col min="15337" max="15337" width="41.42578125" style="756" customWidth="1"/>
    <col min="15338" max="15341" width="10.7109375" style="756" customWidth="1"/>
    <col min="15342" max="15342" width="31.7109375" style="756" customWidth="1"/>
    <col min="15343" max="15343" width="3.85546875" style="756" customWidth="1"/>
    <col min="15344" max="15347" width="13.7109375" style="756" customWidth="1"/>
    <col min="15348" max="15348" width="17.7109375" style="756" customWidth="1"/>
    <col min="15349" max="15349" width="33.7109375" style="756" customWidth="1"/>
    <col min="15350" max="15353" width="11" style="756" customWidth="1"/>
    <col min="15354" max="15354" width="53.28515625" style="756" customWidth="1"/>
    <col min="15355" max="15361" width="11" style="756" customWidth="1"/>
    <col min="15362" max="15366" width="14.42578125" style="756" customWidth="1"/>
    <col min="15367" max="15367" width="37.28515625" style="756" customWidth="1"/>
    <col min="15368" max="15369" width="11" style="756" customWidth="1"/>
    <col min="15370" max="15379" width="9.85546875" style="756" customWidth="1"/>
    <col min="15380" max="15383" width="11" style="756" customWidth="1"/>
    <col min="15384" max="15384" width="14.42578125" style="756" customWidth="1"/>
    <col min="15385" max="15385" width="4.140625" style="756" customWidth="1"/>
    <col min="15386" max="15386" width="13.28515625" style="756" customWidth="1"/>
    <col min="15387" max="15387" width="28.140625" style="756" customWidth="1"/>
    <col min="15388" max="15388" width="11" style="756" customWidth="1"/>
    <col min="15389" max="15389" width="14.42578125" style="756" customWidth="1"/>
    <col min="15390" max="15390" width="4.140625" style="756" customWidth="1"/>
    <col min="15391" max="15392" width="11" style="756" customWidth="1"/>
    <col min="15393" max="15393" width="14.42578125" style="756" customWidth="1"/>
    <col min="15394" max="15394" width="4.140625" style="756" customWidth="1"/>
    <col min="15395" max="15395" width="14.42578125" style="756" customWidth="1"/>
    <col min="15396" max="15592" width="11" style="756"/>
    <col min="15593" max="15593" width="41.42578125" style="756" customWidth="1"/>
    <col min="15594" max="15597" width="10.7109375" style="756" customWidth="1"/>
    <col min="15598" max="15598" width="31.7109375" style="756" customWidth="1"/>
    <col min="15599" max="15599" width="3.85546875" style="756" customWidth="1"/>
    <col min="15600" max="15603" width="13.7109375" style="756" customWidth="1"/>
    <col min="15604" max="15604" width="17.7109375" style="756" customWidth="1"/>
    <col min="15605" max="15605" width="33.7109375" style="756" customWidth="1"/>
    <col min="15606" max="15609" width="11" style="756" customWidth="1"/>
    <col min="15610" max="15610" width="53.28515625" style="756" customWidth="1"/>
    <col min="15611" max="15617" width="11" style="756" customWidth="1"/>
    <col min="15618" max="15622" width="14.42578125" style="756" customWidth="1"/>
    <col min="15623" max="15623" width="37.28515625" style="756" customWidth="1"/>
    <col min="15624" max="15625" width="11" style="756" customWidth="1"/>
    <col min="15626" max="15635" width="9.85546875" style="756" customWidth="1"/>
    <col min="15636" max="15639" width="11" style="756" customWidth="1"/>
    <col min="15640" max="15640" width="14.42578125" style="756" customWidth="1"/>
    <col min="15641" max="15641" width="4.140625" style="756" customWidth="1"/>
    <col min="15642" max="15642" width="13.28515625" style="756" customWidth="1"/>
    <col min="15643" max="15643" width="28.140625" style="756" customWidth="1"/>
    <col min="15644" max="15644" width="11" style="756" customWidth="1"/>
    <col min="15645" max="15645" width="14.42578125" style="756" customWidth="1"/>
    <col min="15646" max="15646" width="4.140625" style="756" customWidth="1"/>
    <col min="15647" max="15648" width="11" style="756" customWidth="1"/>
    <col min="15649" max="15649" width="14.42578125" style="756" customWidth="1"/>
    <col min="15650" max="15650" width="4.140625" style="756" customWidth="1"/>
    <col min="15651" max="15651" width="14.42578125" style="756" customWidth="1"/>
    <col min="15652" max="15848" width="11" style="756"/>
    <col min="15849" max="15849" width="41.42578125" style="756" customWidth="1"/>
    <col min="15850" max="15853" width="10.7109375" style="756" customWidth="1"/>
    <col min="15854" max="15854" width="31.7109375" style="756" customWidth="1"/>
    <col min="15855" max="15855" width="3.85546875" style="756" customWidth="1"/>
    <col min="15856" max="15859" width="13.7109375" style="756" customWidth="1"/>
    <col min="15860" max="15860" width="17.7109375" style="756" customWidth="1"/>
    <col min="15861" max="15861" width="33.7109375" style="756" customWidth="1"/>
    <col min="15862" max="15865" width="11" style="756" customWidth="1"/>
    <col min="15866" max="15866" width="53.28515625" style="756" customWidth="1"/>
    <col min="15867" max="15873" width="11" style="756" customWidth="1"/>
    <col min="15874" max="15878" width="14.42578125" style="756" customWidth="1"/>
    <col min="15879" max="15879" width="37.28515625" style="756" customWidth="1"/>
    <col min="15880" max="15881" width="11" style="756" customWidth="1"/>
    <col min="15882" max="15891" width="9.85546875" style="756" customWidth="1"/>
    <col min="15892" max="15895" width="11" style="756" customWidth="1"/>
    <col min="15896" max="15896" width="14.42578125" style="756" customWidth="1"/>
    <col min="15897" max="15897" width="4.140625" style="756" customWidth="1"/>
    <col min="15898" max="15898" width="13.28515625" style="756" customWidth="1"/>
    <col min="15899" max="15899" width="28.140625" style="756" customWidth="1"/>
    <col min="15900" max="15900" width="11" style="756" customWidth="1"/>
    <col min="15901" max="15901" width="14.42578125" style="756" customWidth="1"/>
    <col min="15902" max="15902" width="4.140625" style="756" customWidth="1"/>
    <col min="15903" max="15904" width="11" style="756" customWidth="1"/>
    <col min="15905" max="15905" width="14.42578125" style="756" customWidth="1"/>
    <col min="15906" max="15906" width="4.140625" style="756" customWidth="1"/>
    <col min="15907" max="15907" width="14.42578125" style="756" customWidth="1"/>
    <col min="15908" max="16104" width="11" style="756"/>
    <col min="16105" max="16105" width="41.42578125" style="756" customWidth="1"/>
    <col min="16106" max="16109" width="10.7109375" style="756" customWidth="1"/>
    <col min="16110" max="16110" width="31.7109375" style="756" customWidth="1"/>
    <col min="16111" max="16111" width="3.85546875" style="756" customWidth="1"/>
    <col min="16112" max="16115" width="13.7109375" style="756" customWidth="1"/>
    <col min="16116" max="16116" width="17.7109375" style="756" customWidth="1"/>
    <col min="16117" max="16117" width="33.7109375" style="756" customWidth="1"/>
    <col min="16118" max="16121" width="11" style="756" customWidth="1"/>
    <col min="16122" max="16122" width="53.28515625" style="756" customWidth="1"/>
    <col min="16123" max="16129" width="11" style="756" customWidth="1"/>
    <col min="16130" max="16134" width="14.42578125" style="756" customWidth="1"/>
    <col min="16135" max="16135" width="37.28515625" style="756" customWidth="1"/>
    <col min="16136" max="16137" width="11" style="756" customWidth="1"/>
    <col min="16138" max="16147" width="9.85546875" style="756" customWidth="1"/>
    <col min="16148" max="16151" width="11" style="756" customWidth="1"/>
    <col min="16152" max="16152" width="14.42578125" style="756" customWidth="1"/>
    <col min="16153" max="16153" width="4.140625" style="756" customWidth="1"/>
    <col min="16154" max="16154" width="13.28515625" style="756" customWidth="1"/>
    <col min="16155" max="16155" width="28.140625" style="756" customWidth="1"/>
    <col min="16156" max="16156" width="11" style="756" customWidth="1"/>
    <col min="16157" max="16157" width="14.42578125" style="756" customWidth="1"/>
    <col min="16158" max="16158" width="4.140625" style="756" customWidth="1"/>
    <col min="16159" max="16160" width="11" style="756" customWidth="1"/>
    <col min="16161" max="16161" width="14.42578125" style="756" customWidth="1"/>
    <col min="16162" max="16162" width="4.140625" style="756" customWidth="1"/>
    <col min="16163" max="16163" width="14.42578125" style="756" customWidth="1"/>
    <col min="16164" max="16384" width="11" style="756"/>
  </cols>
  <sheetData>
    <row r="1" spans="1:7" ht="24.75" customHeight="1">
      <c r="A1" s="753" t="s">
        <v>457</v>
      </c>
      <c r="D1" s="755"/>
      <c r="E1" s="2580" t="s">
        <v>458</v>
      </c>
      <c r="F1" s="2580"/>
    </row>
    <row r="2" spans="1:7" ht="8.25" customHeight="1">
      <c r="F2" s="757"/>
    </row>
    <row r="3" spans="1:7" ht="18.95" customHeight="1">
      <c r="A3" s="1218" t="s">
        <v>2458</v>
      </c>
      <c r="B3" s="1219"/>
      <c r="C3" s="1219"/>
      <c r="D3" s="1219"/>
      <c r="E3" s="1219"/>
      <c r="F3" s="759" t="s">
        <v>2457</v>
      </c>
      <c r="G3" s="758"/>
    </row>
    <row r="4" spans="1:7" ht="18.75" customHeight="1">
      <c r="A4" s="1220" t="s">
        <v>499</v>
      </c>
      <c r="B4" s="1219"/>
      <c r="C4" s="1219"/>
      <c r="D4" s="1219"/>
      <c r="E4" s="2581" t="s">
        <v>500</v>
      </c>
      <c r="F4" s="2581"/>
    </row>
    <row r="5" spans="1:7" ht="6.75" customHeight="1">
      <c r="A5" s="760"/>
      <c r="B5" s="761"/>
      <c r="C5" s="761"/>
      <c r="D5" s="761"/>
      <c r="E5" s="761"/>
    </row>
    <row r="6" spans="1:7" ht="7.5" customHeight="1">
      <c r="A6" s="760"/>
      <c r="B6" s="761"/>
      <c r="C6" s="761"/>
      <c r="D6" s="761"/>
      <c r="E6" s="761"/>
    </row>
    <row r="7" spans="1:7" ht="13.5" customHeight="1">
      <c r="A7" s="2093" t="s">
        <v>2236</v>
      </c>
      <c r="B7" s="2582" t="s">
        <v>501</v>
      </c>
      <c r="C7" s="2583"/>
      <c r="D7" s="2584" t="s">
        <v>502</v>
      </c>
      <c r="E7" s="2584"/>
      <c r="F7" s="1592" t="s">
        <v>2235</v>
      </c>
    </row>
    <row r="8" spans="1:7" ht="12.95" customHeight="1">
      <c r="B8" s="2585" t="s">
        <v>503</v>
      </c>
      <c r="C8" s="2585"/>
      <c r="D8" s="2586" t="s">
        <v>2063</v>
      </c>
      <c r="E8" s="2586"/>
      <c r="F8" s="762"/>
      <c r="G8" s="762"/>
    </row>
    <row r="9" spans="1:7" ht="12.95" customHeight="1">
      <c r="A9" s="1722" t="s">
        <v>1991</v>
      </c>
      <c r="B9" s="763" t="s">
        <v>11</v>
      </c>
      <c r="C9" s="763" t="s">
        <v>263</v>
      </c>
      <c r="D9" s="763" t="s">
        <v>11</v>
      </c>
      <c r="E9" s="763" t="s">
        <v>263</v>
      </c>
      <c r="F9" s="1686" t="s">
        <v>1990</v>
      </c>
      <c r="G9" s="762"/>
    </row>
    <row r="10" spans="1:7" ht="12.95" customHeight="1">
      <c r="B10" s="764" t="s">
        <v>355</v>
      </c>
      <c r="C10" s="764" t="s">
        <v>504</v>
      </c>
      <c r="D10" s="764" t="s">
        <v>355</v>
      </c>
      <c r="E10" s="764" t="s">
        <v>504</v>
      </c>
      <c r="F10" s="765"/>
      <c r="G10" s="764"/>
    </row>
    <row r="11" spans="1:7" s="770" customFormat="1" ht="5.0999999999999996" customHeight="1">
      <c r="A11" s="767" t="s">
        <v>248</v>
      </c>
      <c r="B11" s="768"/>
      <c r="C11" s="768"/>
      <c r="D11" s="768"/>
      <c r="E11" s="768"/>
      <c r="F11" s="769"/>
      <c r="G11" s="769"/>
    </row>
    <row r="12" spans="1:7" s="766" customFormat="1" ht="11.45" customHeight="1">
      <c r="A12" s="1719" t="s">
        <v>483</v>
      </c>
      <c r="B12" s="1720">
        <f t="shared" ref="B12:C12" si="0">B27+B26+B20+B19+B13</f>
        <v>455413</v>
      </c>
      <c r="C12" s="1720">
        <f t="shared" si="0"/>
        <v>241194</v>
      </c>
      <c r="D12" s="1720">
        <f>D27+D26+D20+D19+D13</f>
        <v>16528</v>
      </c>
      <c r="E12" s="1720">
        <f>E27+E26+E20+E19+E13</f>
        <v>4024</v>
      </c>
      <c r="F12" s="2587" t="s">
        <v>505</v>
      </c>
      <c r="G12" s="2587"/>
    </row>
    <row r="13" spans="1:7" s="766" customFormat="1" ht="11.1" customHeight="1">
      <c r="A13" s="772" t="s">
        <v>864</v>
      </c>
      <c r="B13" s="1490">
        <f>SUM(B14:B18)</f>
        <v>152807</v>
      </c>
      <c r="C13" s="1490">
        <f t="shared" ref="C13:E13" si="1">SUM(C14:C18)</f>
        <v>75275</v>
      </c>
      <c r="D13" s="1490">
        <f t="shared" si="1"/>
        <v>7434</v>
      </c>
      <c r="E13" s="1490">
        <f t="shared" si="1"/>
        <v>1636</v>
      </c>
      <c r="F13" s="773" t="s">
        <v>507</v>
      </c>
      <c r="G13" s="771"/>
    </row>
    <row r="14" spans="1:7" s="766" customFormat="1" ht="11.1" customHeight="1">
      <c r="A14" s="774" t="s">
        <v>528</v>
      </c>
      <c r="B14" s="781">
        <v>70993</v>
      </c>
      <c r="C14" s="781">
        <v>34974</v>
      </c>
      <c r="D14" s="781">
        <v>3834</v>
      </c>
      <c r="E14" s="781">
        <v>902</v>
      </c>
      <c r="F14" s="775" t="s">
        <v>507</v>
      </c>
      <c r="G14" s="776"/>
    </row>
    <row r="15" spans="1:7" s="766" customFormat="1" ht="11.1" customHeight="1">
      <c r="A15" s="774" t="s">
        <v>1592</v>
      </c>
      <c r="B15" s="781">
        <v>81490</v>
      </c>
      <c r="C15" s="781">
        <v>40180</v>
      </c>
      <c r="D15" s="781">
        <v>3585</v>
      </c>
      <c r="E15" s="781">
        <v>731</v>
      </c>
      <c r="F15" s="775" t="s">
        <v>509</v>
      </c>
      <c r="G15" s="776"/>
    </row>
    <row r="16" spans="1:7" s="766" customFormat="1" ht="11.1" customHeight="1">
      <c r="A16" s="774" t="s">
        <v>1591</v>
      </c>
      <c r="B16" s="781">
        <v>79</v>
      </c>
      <c r="C16" s="781">
        <v>58</v>
      </c>
      <c r="D16" s="781">
        <v>2</v>
      </c>
      <c r="E16" s="781">
        <v>1</v>
      </c>
      <c r="F16" s="775" t="s">
        <v>510</v>
      </c>
      <c r="G16" s="776"/>
    </row>
    <row r="17" spans="1:7" s="770" customFormat="1" ht="11.85" customHeight="1">
      <c r="A17" s="774" t="s">
        <v>1593</v>
      </c>
      <c r="B17" s="781">
        <v>0</v>
      </c>
      <c r="C17" s="781">
        <v>0</v>
      </c>
      <c r="D17" s="781">
        <v>0</v>
      </c>
      <c r="E17" s="781">
        <v>0</v>
      </c>
      <c r="F17" s="775" t="s">
        <v>1400</v>
      </c>
      <c r="G17" s="776"/>
    </row>
    <row r="18" spans="1:7" s="770" customFormat="1" ht="11.85" customHeight="1">
      <c r="A18" s="774" t="s">
        <v>1992</v>
      </c>
      <c r="B18" s="781">
        <v>245</v>
      </c>
      <c r="C18" s="781">
        <v>63</v>
      </c>
      <c r="D18" s="781">
        <v>13</v>
      </c>
      <c r="E18" s="781">
        <v>2</v>
      </c>
      <c r="F18" s="775" t="s">
        <v>1993</v>
      </c>
      <c r="G18" s="776"/>
    </row>
    <row r="19" spans="1:7" s="770" customFormat="1" ht="11.85" customHeight="1">
      <c r="A19" s="772" t="s">
        <v>1401</v>
      </c>
      <c r="B19" s="1490">
        <v>727</v>
      </c>
      <c r="C19" s="1490">
        <v>322</v>
      </c>
      <c r="D19" s="1490">
        <v>10</v>
      </c>
      <c r="E19" s="1490">
        <v>3</v>
      </c>
      <c r="F19" s="773" t="s">
        <v>511</v>
      </c>
      <c r="G19" s="776"/>
    </row>
    <row r="20" spans="1:7" s="770" customFormat="1" ht="11.85" customHeight="1">
      <c r="A20" s="772" t="s">
        <v>513</v>
      </c>
      <c r="B20" s="1490">
        <f>SUM(B21:B25)</f>
        <v>292288</v>
      </c>
      <c r="C20" s="1490">
        <f t="shared" ref="C20:E20" si="2">SUM(C21:C25)</f>
        <v>161548</v>
      </c>
      <c r="D20" s="1490">
        <f t="shared" si="2"/>
        <v>8895</v>
      </c>
      <c r="E20" s="1490">
        <f t="shared" si="2"/>
        <v>2329</v>
      </c>
      <c r="F20" s="773" t="s">
        <v>512</v>
      </c>
      <c r="G20" s="776"/>
    </row>
    <row r="21" spans="1:7" s="770" customFormat="1" ht="11.1" customHeight="1">
      <c r="A21" s="774" t="s">
        <v>1594</v>
      </c>
      <c r="B21" s="781">
        <v>39479</v>
      </c>
      <c r="C21" s="781">
        <v>20265</v>
      </c>
      <c r="D21" s="781">
        <v>1935</v>
      </c>
      <c r="E21" s="781">
        <v>461</v>
      </c>
      <c r="F21" s="775" t="s">
        <v>514</v>
      </c>
      <c r="G21" s="776"/>
    </row>
    <row r="22" spans="1:7" s="770" customFormat="1" ht="11.1" customHeight="1">
      <c r="A22" s="774" t="s">
        <v>1596</v>
      </c>
      <c r="B22" s="781">
        <v>251798</v>
      </c>
      <c r="C22" s="781">
        <v>140887</v>
      </c>
      <c r="D22" s="781">
        <v>6936</v>
      </c>
      <c r="E22" s="781">
        <v>1862</v>
      </c>
      <c r="F22" s="775" t="s">
        <v>515</v>
      </c>
      <c r="G22" s="776"/>
    </row>
    <row r="23" spans="1:7" s="770" customFormat="1" ht="11.1" customHeight="1">
      <c r="A23" s="774" t="s">
        <v>1595</v>
      </c>
      <c r="B23" s="781">
        <v>190</v>
      </c>
      <c r="C23" s="781">
        <v>124</v>
      </c>
      <c r="D23" s="781">
        <v>1</v>
      </c>
      <c r="E23" s="781">
        <v>0</v>
      </c>
      <c r="F23" s="775" t="s">
        <v>516</v>
      </c>
      <c r="G23" s="776"/>
    </row>
    <row r="24" spans="1:7" s="770" customFormat="1" ht="11.1" customHeight="1">
      <c r="A24" s="774" t="s">
        <v>1597</v>
      </c>
      <c r="B24" s="781">
        <v>4</v>
      </c>
      <c r="C24" s="781">
        <v>0</v>
      </c>
      <c r="D24" s="781">
        <v>0</v>
      </c>
      <c r="E24" s="781">
        <v>0</v>
      </c>
      <c r="F24" s="775" t="s">
        <v>517</v>
      </c>
      <c r="G24" s="776"/>
    </row>
    <row r="25" spans="1:7" s="770" customFormat="1" ht="11.1" customHeight="1">
      <c r="A25" s="774" t="s">
        <v>1995</v>
      </c>
      <c r="B25" s="781">
        <v>817</v>
      </c>
      <c r="C25" s="781">
        <v>272</v>
      </c>
      <c r="D25" s="781">
        <v>23</v>
      </c>
      <c r="E25" s="781">
        <v>6</v>
      </c>
      <c r="F25" s="775" t="s">
        <v>1994</v>
      </c>
      <c r="G25" s="776"/>
    </row>
    <row r="26" spans="1:7" s="770" customFormat="1" ht="11.85" customHeight="1">
      <c r="A26" s="772" t="s">
        <v>1588</v>
      </c>
      <c r="B26" s="1490">
        <v>7670</v>
      </c>
      <c r="C26" s="1490">
        <v>3286</v>
      </c>
      <c r="D26" s="1490">
        <v>60</v>
      </c>
      <c r="E26" s="1490">
        <v>17</v>
      </c>
      <c r="F26" s="773" t="s">
        <v>519</v>
      </c>
      <c r="G26" s="776"/>
    </row>
    <row r="27" spans="1:7" s="770" customFormat="1" ht="11.85" customHeight="1">
      <c r="A27" s="772" t="s">
        <v>584</v>
      </c>
      <c r="B27" s="1490">
        <f>SUM(B28:B30)</f>
        <v>1921</v>
      </c>
      <c r="C27" s="1490">
        <f t="shared" ref="C27:E27" si="3">SUM(C28:C30)</f>
        <v>763</v>
      </c>
      <c r="D27" s="1490">
        <f t="shared" si="3"/>
        <v>129</v>
      </c>
      <c r="E27" s="1490">
        <f t="shared" si="3"/>
        <v>39</v>
      </c>
      <c r="F27" s="773" t="s">
        <v>521</v>
      </c>
      <c r="G27" s="776"/>
    </row>
    <row r="28" spans="1:7" s="770" customFormat="1" ht="11.1" customHeight="1">
      <c r="A28" s="774" t="s">
        <v>1598</v>
      </c>
      <c r="B28" s="781">
        <v>643</v>
      </c>
      <c r="C28" s="781">
        <v>134</v>
      </c>
      <c r="D28" s="781">
        <v>30</v>
      </c>
      <c r="E28" s="781">
        <v>2</v>
      </c>
      <c r="F28" s="775" t="s">
        <v>522</v>
      </c>
      <c r="G28" s="776"/>
    </row>
    <row r="29" spans="1:7" s="770" customFormat="1" ht="11.1" customHeight="1">
      <c r="A29" s="774" t="s">
        <v>1599</v>
      </c>
      <c r="B29" s="781">
        <v>0</v>
      </c>
      <c r="C29" s="781">
        <v>0</v>
      </c>
      <c r="D29" s="781">
        <v>0</v>
      </c>
      <c r="E29" s="781">
        <v>0</v>
      </c>
      <c r="F29" s="775" t="s">
        <v>524</v>
      </c>
      <c r="G29" s="776"/>
    </row>
    <row r="30" spans="1:7" s="770" customFormat="1" ht="11.1" customHeight="1">
      <c r="A30" s="774" t="s">
        <v>1600</v>
      </c>
      <c r="B30" s="781">
        <v>1278</v>
      </c>
      <c r="C30" s="781">
        <v>629</v>
      </c>
      <c r="D30" s="781">
        <v>99</v>
      </c>
      <c r="E30" s="781">
        <v>37</v>
      </c>
      <c r="F30" s="775" t="s">
        <v>525</v>
      </c>
      <c r="G30" s="776"/>
    </row>
    <row r="31" spans="1:7" s="770" customFormat="1" ht="11.85" customHeight="1">
      <c r="A31" s="1721" t="s">
        <v>526</v>
      </c>
      <c r="B31" s="1721">
        <f>B37+B40+B49+B54+B32</f>
        <v>393282</v>
      </c>
      <c r="C31" s="1721">
        <f>C37+C40+C49+C54+C32</f>
        <v>211045</v>
      </c>
      <c r="D31" s="1721">
        <f>D37+D40+D49+D54+D32</f>
        <v>11973</v>
      </c>
      <c r="E31" s="1721">
        <f>E37+E40+E49+E54+E32</f>
        <v>3009</v>
      </c>
      <c r="F31" s="2578" t="s">
        <v>527</v>
      </c>
      <c r="G31" s="2578"/>
    </row>
    <row r="32" spans="1:7" s="766" customFormat="1" ht="11.85" customHeight="1">
      <c r="A32" s="777" t="s">
        <v>508</v>
      </c>
      <c r="B32" s="1490">
        <f>SUM(B33:B36)</f>
        <v>137230</v>
      </c>
      <c r="C32" s="1490">
        <f t="shared" ref="C32:E32" si="4">SUM(C33:C36)</f>
        <v>68854</v>
      </c>
      <c r="D32" s="1490">
        <f t="shared" si="4"/>
        <v>4359</v>
      </c>
      <c r="E32" s="1490">
        <f t="shared" si="4"/>
        <v>980</v>
      </c>
      <c r="F32" s="777" t="s">
        <v>1829</v>
      </c>
      <c r="G32" s="776"/>
    </row>
    <row r="33" spans="1:7" s="766" customFormat="1" ht="11.85" customHeight="1">
      <c r="A33" s="774" t="s">
        <v>528</v>
      </c>
      <c r="B33" s="781">
        <v>69189</v>
      </c>
      <c r="C33" s="781">
        <v>34570</v>
      </c>
      <c r="D33" s="781">
        <v>2329</v>
      </c>
      <c r="E33" s="781">
        <v>543</v>
      </c>
      <c r="F33" s="775" t="s">
        <v>507</v>
      </c>
      <c r="G33" s="776"/>
    </row>
    <row r="34" spans="1:7" s="766" customFormat="1" ht="11.85" customHeight="1">
      <c r="A34" s="774" t="s">
        <v>1997</v>
      </c>
      <c r="B34" s="781">
        <v>67696</v>
      </c>
      <c r="C34" s="781">
        <v>34156</v>
      </c>
      <c r="D34" s="781">
        <v>2022</v>
      </c>
      <c r="E34" s="781">
        <v>436</v>
      </c>
      <c r="F34" s="775" t="s">
        <v>509</v>
      </c>
      <c r="G34" s="776"/>
    </row>
    <row r="35" spans="1:7" s="766" customFormat="1" ht="11.25" customHeight="1">
      <c r="A35" s="774" t="s">
        <v>1591</v>
      </c>
      <c r="B35" s="781">
        <v>90</v>
      </c>
      <c r="C35" s="781">
        <v>58</v>
      </c>
      <c r="D35" s="781">
        <v>3</v>
      </c>
      <c r="E35" s="781">
        <v>1</v>
      </c>
      <c r="F35" s="775" t="s">
        <v>510</v>
      </c>
      <c r="G35" s="776"/>
    </row>
    <row r="36" spans="1:7" s="766" customFormat="1" ht="11.25" customHeight="1">
      <c r="A36" s="774" t="s">
        <v>1992</v>
      </c>
      <c r="B36" s="781">
        <v>255</v>
      </c>
      <c r="C36" s="781">
        <v>70</v>
      </c>
      <c r="D36" s="781">
        <v>5</v>
      </c>
      <c r="E36" s="781">
        <v>0</v>
      </c>
      <c r="F36" s="775" t="s">
        <v>1993</v>
      </c>
      <c r="G36" s="776"/>
    </row>
    <row r="37" spans="1:7" s="770" customFormat="1" ht="11.85" customHeight="1">
      <c r="A37" s="777" t="s">
        <v>1401</v>
      </c>
      <c r="B37" s="781">
        <f>SUM(B38:B39)</f>
        <v>559</v>
      </c>
      <c r="C37" s="781">
        <f t="shared" ref="C37:E37" si="5">SUM(C38:C39)</f>
        <v>233</v>
      </c>
      <c r="D37" s="781">
        <f t="shared" si="5"/>
        <v>9</v>
      </c>
      <c r="E37" s="781">
        <f t="shared" si="5"/>
        <v>2</v>
      </c>
      <c r="F37" s="777" t="s">
        <v>1828</v>
      </c>
      <c r="G37" s="776"/>
    </row>
    <row r="38" spans="1:7" s="770" customFormat="1" ht="11.1" customHeight="1">
      <c r="A38" s="268" t="s">
        <v>529</v>
      </c>
      <c r="B38" s="781">
        <v>559</v>
      </c>
      <c r="C38" s="781">
        <v>233</v>
      </c>
      <c r="D38" s="781">
        <v>9</v>
      </c>
      <c r="E38" s="781">
        <v>2</v>
      </c>
      <c r="F38" s="778" t="s">
        <v>530</v>
      </c>
      <c r="G38" s="776"/>
    </row>
    <row r="39" spans="1:7" s="770" customFormat="1" ht="11.1" customHeight="1">
      <c r="A39" s="268" t="s">
        <v>531</v>
      </c>
      <c r="B39" s="781">
        <v>0</v>
      </c>
      <c r="C39" s="781">
        <v>0</v>
      </c>
      <c r="D39" s="781">
        <v>0</v>
      </c>
      <c r="E39" s="781">
        <v>0</v>
      </c>
      <c r="F39" s="778" t="s">
        <v>532</v>
      </c>
      <c r="G39" s="776"/>
    </row>
    <row r="40" spans="1:7" s="770" customFormat="1" ht="11.85" customHeight="1">
      <c r="A40" s="779" t="s">
        <v>513</v>
      </c>
      <c r="B40" s="1490">
        <f>SUM(B41:B48)</f>
        <v>228323</v>
      </c>
      <c r="C40" s="1490">
        <f t="shared" ref="C40:E40" si="6">SUM(C41:C48)</f>
        <v>126842</v>
      </c>
      <c r="D40" s="1490">
        <f t="shared" si="6"/>
        <v>7068</v>
      </c>
      <c r="E40" s="1490">
        <f t="shared" si="6"/>
        <v>1877</v>
      </c>
      <c r="F40" s="779" t="s">
        <v>512</v>
      </c>
      <c r="G40" s="771"/>
    </row>
    <row r="41" spans="1:7" s="766" customFormat="1" ht="11.1" customHeight="1">
      <c r="A41" s="268" t="s">
        <v>533</v>
      </c>
      <c r="B41" s="781">
        <v>38616</v>
      </c>
      <c r="C41" s="781">
        <v>19846</v>
      </c>
      <c r="D41" s="781">
        <v>1911</v>
      </c>
      <c r="E41" s="781">
        <v>458</v>
      </c>
      <c r="F41" s="778" t="s">
        <v>534</v>
      </c>
      <c r="G41" s="771"/>
    </row>
    <row r="42" spans="1:7" s="766" customFormat="1" ht="11.1" customHeight="1">
      <c r="A42" s="268" t="s">
        <v>535</v>
      </c>
      <c r="B42" s="781">
        <v>164293</v>
      </c>
      <c r="C42" s="781">
        <v>91387</v>
      </c>
      <c r="D42" s="781">
        <v>5063</v>
      </c>
      <c r="E42" s="781">
        <v>1384</v>
      </c>
      <c r="F42" s="778" t="s">
        <v>536</v>
      </c>
      <c r="G42" s="776"/>
    </row>
    <row r="43" spans="1:7" s="770" customFormat="1" ht="11.1" customHeight="1">
      <c r="A43" s="780" t="s">
        <v>537</v>
      </c>
      <c r="B43" s="781">
        <v>181</v>
      </c>
      <c r="C43" s="781">
        <v>109</v>
      </c>
      <c r="D43" s="781">
        <v>2</v>
      </c>
      <c r="E43" s="781">
        <v>0</v>
      </c>
      <c r="F43" s="778" t="s">
        <v>538</v>
      </c>
      <c r="G43" s="776"/>
    </row>
    <row r="44" spans="1:7" s="770" customFormat="1" ht="11.1" customHeight="1">
      <c r="A44" s="780" t="s">
        <v>539</v>
      </c>
      <c r="B44" s="781">
        <v>2</v>
      </c>
      <c r="C44" s="781">
        <v>1</v>
      </c>
      <c r="D44" s="781">
        <v>0</v>
      </c>
      <c r="E44" s="781">
        <v>0</v>
      </c>
      <c r="F44" s="778" t="s">
        <v>540</v>
      </c>
      <c r="G44" s="776"/>
    </row>
    <row r="45" spans="1:7" s="770" customFormat="1" ht="11.1" customHeight="1">
      <c r="A45" s="774" t="s">
        <v>1998</v>
      </c>
      <c r="B45" s="781">
        <v>745</v>
      </c>
      <c r="C45" s="781">
        <v>209</v>
      </c>
      <c r="D45" s="781">
        <v>35</v>
      </c>
      <c r="E45" s="781">
        <v>5</v>
      </c>
      <c r="F45" s="775" t="s">
        <v>1994</v>
      </c>
      <c r="G45" s="776"/>
    </row>
    <row r="46" spans="1:7" s="770" customFormat="1" ht="11.1" customHeight="1">
      <c r="A46" s="268" t="s">
        <v>541</v>
      </c>
      <c r="B46" s="781">
        <v>570</v>
      </c>
      <c r="C46" s="781">
        <v>325</v>
      </c>
      <c r="D46" s="781">
        <v>3</v>
      </c>
      <c r="E46" s="781">
        <v>1</v>
      </c>
      <c r="F46" s="778" t="s">
        <v>542</v>
      </c>
      <c r="G46" s="776"/>
    </row>
    <row r="47" spans="1:7" s="770" customFormat="1" ht="15">
      <c r="A47" s="268" t="s">
        <v>543</v>
      </c>
      <c r="B47" s="781">
        <v>23878</v>
      </c>
      <c r="C47" s="781">
        <v>14949</v>
      </c>
      <c r="D47" s="781">
        <v>54</v>
      </c>
      <c r="E47" s="781">
        <v>29</v>
      </c>
      <c r="F47" s="778" t="s">
        <v>544</v>
      </c>
      <c r="G47" s="776"/>
    </row>
    <row r="48" spans="1:7" s="766" customFormat="1" ht="11.1" customHeight="1">
      <c r="A48" s="268" t="s">
        <v>545</v>
      </c>
      <c r="B48" s="781">
        <v>38</v>
      </c>
      <c r="C48" s="781">
        <v>16</v>
      </c>
      <c r="D48" s="781">
        <v>0</v>
      </c>
      <c r="E48" s="781">
        <v>0</v>
      </c>
      <c r="F48" s="778" t="s">
        <v>546</v>
      </c>
      <c r="G48" s="412"/>
    </row>
    <row r="49" spans="1:7" s="770" customFormat="1" ht="11.85" customHeight="1">
      <c r="A49" s="779" t="s">
        <v>1588</v>
      </c>
      <c r="B49" s="1490">
        <f>SUM(B50:B53)</f>
        <v>25225</v>
      </c>
      <c r="C49" s="1490">
        <f t="shared" ref="C49:E49" si="7">SUM(C50:C53)</f>
        <v>14354</v>
      </c>
      <c r="D49" s="1490">
        <f t="shared" si="7"/>
        <v>441</v>
      </c>
      <c r="E49" s="1490">
        <f t="shared" si="7"/>
        <v>137</v>
      </c>
      <c r="F49" s="779" t="s">
        <v>519</v>
      </c>
      <c r="G49" s="782"/>
    </row>
    <row r="50" spans="1:7" s="770" customFormat="1" ht="11.1" customHeight="1">
      <c r="A50" s="268" t="s">
        <v>547</v>
      </c>
      <c r="B50" s="781">
        <v>19889</v>
      </c>
      <c r="C50" s="781">
        <v>12310</v>
      </c>
      <c r="D50" s="781">
        <v>351</v>
      </c>
      <c r="E50" s="781">
        <v>119</v>
      </c>
      <c r="F50" s="778" t="s">
        <v>1996</v>
      </c>
      <c r="G50" s="412"/>
    </row>
    <row r="51" spans="1:7" s="770" customFormat="1" ht="11.1" customHeight="1">
      <c r="A51" s="268" t="s">
        <v>1589</v>
      </c>
      <c r="B51" s="781">
        <v>1601</v>
      </c>
      <c r="C51" s="781">
        <v>507</v>
      </c>
      <c r="D51" s="781">
        <v>27</v>
      </c>
      <c r="E51" s="781">
        <v>7</v>
      </c>
      <c r="F51" s="778" t="s">
        <v>2384</v>
      </c>
      <c r="G51" s="412"/>
    </row>
    <row r="52" spans="1:7" s="770" customFormat="1" ht="11.1" customHeight="1">
      <c r="A52" s="268" t="s">
        <v>1590</v>
      </c>
      <c r="B52" s="781">
        <v>3344</v>
      </c>
      <c r="C52" s="781">
        <v>1298</v>
      </c>
      <c r="D52" s="781">
        <v>43</v>
      </c>
      <c r="E52" s="781">
        <v>4</v>
      </c>
      <c r="F52" s="778" t="s">
        <v>548</v>
      </c>
      <c r="G52" s="412"/>
    </row>
    <row r="53" spans="1:7" s="770" customFormat="1" ht="11.1" customHeight="1">
      <c r="A53" s="268" t="s">
        <v>549</v>
      </c>
      <c r="B53" s="781">
        <v>391</v>
      </c>
      <c r="C53" s="781">
        <v>239</v>
      </c>
      <c r="D53" s="781">
        <v>20</v>
      </c>
      <c r="E53" s="781">
        <v>7</v>
      </c>
      <c r="F53" s="778" t="s">
        <v>550</v>
      </c>
      <c r="G53" s="412"/>
    </row>
    <row r="54" spans="1:7" ht="11.85" customHeight="1">
      <c r="A54" s="779" t="s">
        <v>584</v>
      </c>
      <c r="B54" s="1490">
        <f>SUM(B55:B57)</f>
        <v>1945</v>
      </c>
      <c r="C54" s="1490">
        <f t="shared" ref="C54:E54" si="8">SUM(C55:C57)</f>
        <v>762</v>
      </c>
      <c r="D54" s="1490">
        <f t="shared" si="8"/>
        <v>96</v>
      </c>
      <c r="E54" s="1490">
        <f t="shared" si="8"/>
        <v>13</v>
      </c>
      <c r="F54" s="779" t="s">
        <v>521</v>
      </c>
      <c r="G54" s="412"/>
    </row>
    <row r="55" spans="1:7" s="412" customFormat="1" ht="11.1" customHeight="1">
      <c r="A55" s="268" t="s">
        <v>1471</v>
      </c>
      <c r="B55" s="781">
        <v>695</v>
      </c>
      <c r="C55" s="781">
        <v>114</v>
      </c>
      <c r="D55" s="781">
        <v>45</v>
      </c>
      <c r="E55" s="781">
        <v>0</v>
      </c>
      <c r="F55" s="778" t="s">
        <v>522</v>
      </c>
    </row>
    <row r="56" spans="1:7" ht="11.1" customHeight="1">
      <c r="A56" s="268" t="s">
        <v>1472</v>
      </c>
      <c r="B56" s="781">
        <v>0</v>
      </c>
      <c r="C56" s="781">
        <v>0</v>
      </c>
      <c r="D56" s="781">
        <v>0</v>
      </c>
      <c r="E56" s="781">
        <v>0</v>
      </c>
      <c r="F56" s="778" t="s">
        <v>524</v>
      </c>
      <c r="G56" s="412"/>
    </row>
    <row r="57" spans="1:7" ht="11.1" customHeight="1">
      <c r="A57" s="268" t="s">
        <v>1473</v>
      </c>
      <c r="B57" s="781">
        <v>1250</v>
      </c>
      <c r="C57" s="781">
        <v>648</v>
      </c>
      <c r="D57" s="781">
        <v>51</v>
      </c>
      <c r="E57" s="781">
        <v>13</v>
      </c>
      <c r="F57" s="778" t="s">
        <v>525</v>
      </c>
      <c r="G57" s="412"/>
    </row>
    <row r="58" spans="1:7" s="783" customFormat="1" ht="12.75" customHeight="1">
      <c r="A58" s="1721" t="s">
        <v>553</v>
      </c>
      <c r="B58" s="1723">
        <f>B59+B67+B70+B83+B89</f>
        <v>335857</v>
      </c>
      <c r="C58" s="1723">
        <f>C59+C67+C70+C83+C89</f>
        <v>185606</v>
      </c>
      <c r="D58" s="1723">
        <f>D59+D67+D70+D83+D89</f>
        <v>33305</v>
      </c>
      <c r="E58" s="1723">
        <f>E59+E67+E70+E83+E89</f>
        <v>15831</v>
      </c>
      <c r="F58" s="2579" t="s">
        <v>554</v>
      </c>
      <c r="G58" s="2579"/>
    </row>
    <row r="59" spans="1:7" ht="11.85" customHeight="1">
      <c r="A59" s="779" t="s">
        <v>508</v>
      </c>
      <c r="B59" s="1490">
        <f>SUM(B60:B66)</f>
        <v>106018</v>
      </c>
      <c r="C59" s="1490">
        <f t="shared" ref="C59:E59" si="9">SUM(C60:C66)</f>
        <v>54512</v>
      </c>
      <c r="D59" s="1490">
        <f t="shared" si="9"/>
        <v>4086</v>
      </c>
      <c r="E59" s="1490">
        <f t="shared" si="9"/>
        <v>1439</v>
      </c>
      <c r="F59" s="779" t="s">
        <v>507</v>
      </c>
      <c r="G59" s="412"/>
    </row>
    <row r="60" spans="1:7" ht="11.1" customHeight="1">
      <c r="A60" s="268" t="s">
        <v>555</v>
      </c>
      <c r="B60" s="781">
        <v>10819</v>
      </c>
      <c r="C60" s="781">
        <v>5840</v>
      </c>
      <c r="D60" s="781">
        <v>549</v>
      </c>
      <c r="E60" s="781">
        <v>197</v>
      </c>
      <c r="F60" s="778" t="s">
        <v>556</v>
      </c>
      <c r="G60" s="412"/>
    </row>
    <row r="61" spans="1:7" ht="11.1" customHeight="1">
      <c r="A61" s="268" t="s">
        <v>557</v>
      </c>
      <c r="B61" s="781">
        <v>14483</v>
      </c>
      <c r="C61" s="781">
        <v>7737</v>
      </c>
      <c r="D61" s="781">
        <v>382</v>
      </c>
      <c r="E61" s="781">
        <v>134</v>
      </c>
      <c r="F61" s="778" t="s">
        <v>558</v>
      </c>
      <c r="G61" s="412"/>
    </row>
    <row r="62" spans="1:7" ht="11.1" customHeight="1">
      <c r="A62" s="268" t="s">
        <v>1404</v>
      </c>
      <c r="B62" s="781">
        <v>83</v>
      </c>
      <c r="C62" s="781">
        <v>52</v>
      </c>
      <c r="D62" s="781">
        <v>3</v>
      </c>
      <c r="E62" s="781">
        <v>2</v>
      </c>
      <c r="F62" s="778" t="s">
        <v>1405</v>
      </c>
    </row>
    <row r="63" spans="1:7" ht="11.1" customHeight="1">
      <c r="A63" s="774" t="s">
        <v>1999</v>
      </c>
      <c r="B63" s="781">
        <v>100</v>
      </c>
      <c r="C63" s="781">
        <v>34</v>
      </c>
      <c r="D63" s="781">
        <v>2</v>
      </c>
      <c r="E63" s="781">
        <v>0</v>
      </c>
      <c r="F63" s="775" t="s">
        <v>2000</v>
      </c>
    </row>
    <row r="64" spans="1:7" ht="11.1" customHeight="1">
      <c r="A64" s="268" t="s">
        <v>559</v>
      </c>
      <c r="B64" s="781">
        <v>42733</v>
      </c>
      <c r="C64" s="781">
        <v>21569</v>
      </c>
      <c r="D64" s="781">
        <v>1790</v>
      </c>
      <c r="E64" s="781">
        <v>605</v>
      </c>
      <c r="F64" s="778" t="s">
        <v>560</v>
      </c>
    </row>
    <row r="65" spans="1:6" ht="11.1" customHeight="1">
      <c r="A65" s="268" t="s">
        <v>1407</v>
      </c>
      <c r="B65" s="781">
        <v>37602</v>
      </c>
      <c r="C65" s="781">
        <v>19234</v>
      </c>
      <c r="D65" s="781">
        <v>1348</v>
      </c>
      <c r="E65" s="781">
        <v>497</v>
      </c>
      <c r="F65" s="778" t="s">
        <v>1406</v>
      </c>
    </row>
    <row r="66" spans="1:6" ht="11.1" customHeight="1">
      <c r="A66" s="774" t="s">
        <v>2002</v>
      </c>
      <c r="B66" s="781">
        <v>198</v>
      </c>
      <c r="C66" s="781">
        <v>46</v>
      </c>
      <c r="D66" s="781">
        <v>12</v>
      </c>
      <c r="E66" s="781">
        <v>4</v>
      </c>
      <c r="F66" s="775" t="s">
        <v>2001</v>
      </c>
    </row>
    <row r="67" spans="1:6" ht="11.85" customHeight="1">
      <c r="A67" s="779" t="s">
        <v>1401</v>
      </c>
      <c r="B67" s="781">
        <f>SUM(B68:B69)</f>
        <v>515</v>
      </c>
      <c r="C67" s="781">
        <f t="shared" ref="C67:E67" si="10">SUM(C68:C69)</f>
        <v>217</v>
      </c>
      <c r="D67" s="781">
        <f t="shared" si="10"/>
        <v>23</v>
      </c>
      <c r="E67" s="781">
        <f t="shared" si="10"/>
        <v>6</v>
      </c>
      <c r="F67" s="779" t="s">
        <v>511</v>
      </c>
    </row>
    <row r="68" spans="1:6" ht="11.1" customHeight="1">
      <c r="A68" s="268" t="s">
        <v>529</v>
      </c>
      <c r="B68" s="781">
        <v>480</v>
      </c>
      <c r="C68" s="781">
        <v>207</v>
      </c>
      <c r="D68" s="781">
        <v>20</v>
      </c>
      <c r="E68" s="781">
        <v>5</v>
      </c>
      <c r="F68" s="778" t="s">
        <v>530</v>
      </c>
    </row>
    <row r="69" spans="1:6" ht="11.1" customHeight="1">
      <c r="A69" s="268" t="s">
        <v>531</v>
      </c>
      <c r="B69" s="781">
        <v>35</v>
      </c>
      <c r="C69" s="781">
        <v>10</v>
      </c>
      <c r="D69" s="781">
        <v>3</v>
      </c>
      <c r="E69" s="781">
        <v>1</v>
      </c>
      <c r="F69" s="778" t="s">
        <v>532</v>
      </c>
    </row>
    <row r="70" spans="1:6" ht="11.85" customHeight="1">
      <c r="A70" s="779" t="s">
        <v>513</v>
      </c>
      <c r="B70" s="1490">
        <f>SUM(B71:B82)</f>
        <v>203416</v>
      </c>
      <c r="C70" s="1490">
        <f>SUM(C71:C82)</f>
        <v>116388</v>
      </c>
      <c r="D70" s="1490">
        <f>SUM(D71:D82)</f>
        <v>27340</v>
      </c>
      <c r="E70" s="1490">
        <f>SUM(E71:E82)</f>
        <v>13584</v>
      </c>
      <c r="F70" s="779" t="s">
        <v>512</v>
      </c>
    </row>
    <row r="71" spans="1:6" ht="11.1" customHeight="1">
      <c r="A71" s="268" t="s">
        <v>561</v>
      </c>
      <c r="B71" s="781">
        <v>20850</v>
      </c>
      <c r="C71" s="781">
        <v>10674</v>
      </c>
      <c r="D71" s="781">
        <v>4578</v>
      </c>
      <c r="E71" s="781">
        <v>2206</v>
      </c>
      <c r="F71" s="778" t="s">
        <v>562</v>
      </c>
    </row>
    <row r="72" spans="1:6" ht="11.1" customHeight="1">
      <c r="A72" s="268" t="s">
        <v>563</v>
      </c>
      <c r="B72" s="781">
        <v>16274</v>
      </c>
      <c r="C72" s="781">
        <v>9927</v>
      </c>
      <c r="D72" s="781">
        <v>2771</v>
      </c>
      <c r="E72" s="781">
        <v>1492</v>
      </c>
      <c r="F72" s="778" t="s">
        <v>564</v>
      </c>
    </row>
    <row r="73" spans="1:6" ht="11.1" customHeight="1">
      <c r="A73" s="268" t="s">
        <v>1402</v>
      </c>
      <c r="B73" s="781">
        <v>11</v>
      </c>
      <c r="C73" s="781">
        <v>4</v>
      </c>
      <c r="D73" s="781">
        <v>0</v>
      </c>
      <c r="E73" s="781">
        <v>0</v>
      </c>
      <c r="F73" s="778" t="s">
        <v>1403</v>
      </c>
    </row>
    <row r="74" spans="1:6" ht="11.1" customHeight="1">
      <c r="A74" s="268" t="s">
        <v>2003</v>
      </c>
      <c r="B74" s="781">
        <v>536</v>
      </c>
      <c r="C74" s="781">
        <v>169</v>
      </c>
      <c r="D74" s="781">
        <v>78</v>
      </c>
      <c r="E74" s="781">
        <v>24</v>
      </c>
      <c r="F74" s="778" t="s">
        <v>2004</v>
      </c>
    </row>
    <row r="75" spans="1:6" ht="11.1" customHeight="1">
      <c r="A75" s="268" t="s">
        <v>565</v>
      </c>
      <c r="B75" s="781">
        <v>25552</v>
      </c>
      <c r="C75" s="781">
        <v>13853</v>
      </c>
      <c r="D75" s="781">
        <v>6006</v>
      </c>
      <c r="E75" s="781">
        <v>2904</v>
      </c>
      <c r="F75" s="778" t="s">
        <v>566</v>
      </c>
    </row>
    <row r="76" spans="1:6" ht="11.1" customHeight="1">
      <c r="A76" s="268" t="s">
        <v>567</v>
      </c>
      <c r="B76" s="781">
        <v>132778</v>
      </c>
      <c r="C76" s="781">
        <v>77745</v>
      </c>
      <c r="D76" s="781">
        <v>13668</v>
      </c>
      <c r="E76" s="781">
        <v>6858</v>
      </c>
      <c r="F76" s="778" t="s">
        <v>568</v>
      </c>
    </row>
    <row r="77" spans="1:6" ht="11.1" customHeight="1">
      <c r="A77" s="268" t="s">
        <v>569</v>
      </c>
      <c r="B77" s="781">
        <v>151</v>
      </c>
      <c r="C77" s="781">
        <v>81</v>
      </c>
      <c r="D77" s="781">
        <v>14</v>
      </c>
      <c r="E77" s="781">
        <v>2</v>
      </c>
      <c r="F77" s="778" t="s">
        <v>570</v>
      </c>
    </row>
    <row r="78" spans="1:6" ht="11.1" customHeight="1">
      <c r="A78" s="268" t="s">
        <v>571</v>
      </c>
      <c r="B78" s="781">
        <v>63</v>
      </c>
      <c r="C78" s="781">
        <v>28</v>
      </c>
      <c r="D78" s="781">
        <v>7</v>
      </c>
      <c r="E78" s="781">
        <v>5</v>
      </c>
      <c r="F78" s="778" t="s">
        <v>572</v>
      </c>
    </row>
    <row r="79" spans="1:6" ht="11.1" customHeight="1">
      <c r="A79" s="268" t="s">
        <v>573</v>
      </c>
      <c r="B79" s="781">
        <v>5335</v>
      </c>
      <c r="C79" s="781">
        <v>3058</v>
      </c>
      <c r="D79" s="781">
        <v>164</v>
      </c>
      <c r="E79" s="781">
        <v>76</v>
      </c>
      <c r="F79" s="778" t="s">
        <v>574</v>
      </c>
    </row>
    <row r="80" spans="1:6" ht="11.1" customHeight="1">
      <c r="A80" s="268" t="s">
        <v>575</v>
      </c>
      <c r="B80" s="781">
        <v>0</v>
      </c>
      <c r="C80" s="781">
        <v>0</v>
      </c>
      <c r="D80" s="781">
        <v>0</v>
      </c>
      <c r="E80" s="781">
        <v>0</v>
      </c>
      <c r="F80" s="778" t="s">
        <v>576</v>
      </c>
    </row>
    <row r="81" spans="1:6" ht="11.1" customHeight="1">
      <c r="A81" s="268" t="s">
        <v>577</v>
      </c>
      <c r="B81" s="781">
        <v>1661</v>
      </c>
      <c r="C81" s="781">
        <v>748</v>
      </c>
      <c r="D81" s="781">
        <v>42</v>
      </c>
      <c r="E81" s="781">
        <v>12</v>
      </c>
      <c r="F81" s="778" t="s">
        <v>578</v>
      </c>
    </row>
    <row r="82" spans="1:6" ht="11.1" customHeight="1">
      <c r="A82" s="268" t="s">
        <v>579</v>
      </c>
      <c r="B82" s="781">
        <v>205</v>
      </c>
      <c r="C82" s="781">
        <v>101</v>
      </c>
      <c r="D82" s="781">
        <v>12</v>
      </c>
      <c r="E82" s="781">
        <v>5</v>
      </c>
      <c r="F82" s="778" t="s">
        <v>580</v>
      </c>
    </row>
    <row r="83" spans="1:6" ht="11.85" customHeight="1">
      <c r="A83" s="779" t="s">
        <v>1588</v>
      </c>
      <c r="B83" s="1490">
        <f>SUM(B84:B88)</f>
        <v>23832</v>
      </c>
      <c r="C83" s="1490">
        <f>SUM(C84:C88)</f>
        <v>13555</v>
      </c>
      <c r="D83" s="1490">
        <f>SUM(D84:D88)</f>
        <v>1736</v>
      </c>
      <c r="E83" s="1490">
        <f>SUM(E84:E88)</f>
        <v>762</v>
      </c>
      <c r="F83" s="779" t="s">
        <v>519</v>
      </c>
    </row>
    <row r="84" spans="1:6" ht="11.1" customHeight="1">
      <c r="A84" s="268" t="s">
        <v>581</v>
      </c>
      <c r="B84" s="781">
        <v>15242</v>
      </c>
      <c r="C84" s="781">
        <v>9406</v>
      </c>
      <c r="D84" s="781">
        <v>1132</v>
      </c>
      <c r="E84" s="781">
        <v>567</v>
      </c>
      <c r="F84" s="778" t="s">
        <v>2006</v>
      </c>
    </row>
    <row r="85" spans="1:6" ht="11.1" customHeight="1">
      <c r="A85" s="268" t="s">
        <v>582</v>
      </c>
      <c r="B85" s="781">
        <v>3582</v>
      </c>
      <c r="C85" s="781">
        <v>2274</v>
      </c>
      <c r="D85" s="781">
        <v>252</v>
      </c>
      <c r="E85" s="781">
        <v>111</v>
      </c>
      <c r="F85" s="778" t="s">
        <v>583</v>
      </c>
    </row>
    <row r="86" spans="1:6" ht="11.1" customHeight="1">
      <c r="A86" s="268" t="s">
        <v>1589</v>
      </c>
      <c r="B86" s="781">
        <v>1442</v>
      </c>
      <c r="C86" s="781">
        <v>463</v>
      </c>
      <c r="D86" s="781">
        <v>157</v>
      </c>
      <c r="E86" s="781">
        <v>42</v>
      </c>
      <c r="F86" s="778" t="s">
        <v>2384</v>
      </c>
    </row>
    <row r="87" spans="1:6" ht="11.1" customHeight="1">
      <c r="A87" s="268" t="s">
        <v>1590</v>
      </c>
      <c r="B87" s="781">
        <v>3175</v>
      </c>
      <c r="C87" s="781">
        <v>1157</v>
      </c>
      <c r="D87" s="781">
        <v>188</v>
      </c>
      <c r="E87" s="781">
        <v>39</v>
      </c>
      <c r="F87" s="778" t="s">
        <v>548</v>
      </c>
    </row>
    <row r="88" spans="1:6" ht="11.1" customHeight="1">
      <c r="A88" s="268" t="s">
        <v>549</v>
      </c>
      <c r="B88" s="781">
        <v>391</v>
      </c>
      <c r="C88" s="781">
        <v>255</v>
      </c>
      <c r="D88" s="781">
        <v>7</v>
      </c>
      <c r="E88" s="781">
        <v>3</v>
      </c>
      <c r="F88" s="778" t="s">
        <v>550</v>
      </c>
    </row>
    <row r="89" spans="1:6" ht="11.1" customHeight="1">
      <c r="A89" s="779" t="s">
        <v>584</v>
      </c>
      <c r="B89" s="1490">
        <f>SUM(B90:B92)</f>
        <v>2076</v>
      </c>
      <c r="C89" s="1490">
        <f t="shared" ref="C89:E89" si="11">SUM(C90:C92)</f>
        <v>934</v>
      </c>
      <c r="D89" s="1490">
        <f t="shared" si="11"/>
        <v>120</v>
      </c>
      <c r="E89" s="1490">
        <f t="shared" si="11"/>
        <v>40</v>
      </c>
      <c r="F89" s="779" t="s">
        <v>521</v>
      </c>
    </row>
    <row r="90" spans="1:6" ht="11.1" customHeight="1">
      <c r="A90" s="268" t="s">
        <v>585</v>
      </c>
      <c r="B90" s="781">
        <v>695</v>
      </c>
      <c r="C90" s="781">
        <v>159</v>
      </c>
      <c r="D90" s="781">
        <v>44</v>
      </c>
      <c r="E90" s="781">
        <v>9</v>
      </c>
      <c r="F90" s="778" t="s">
        <v>522</v>
      </c>
    </row>
    <row r="91" spans="1:6" ht="11.1" customHeight="1">
      <c r="A91" s="268" t="s">
        <v>586</v>
      </c>
      <c r="B91" s="781">
        <v>0</v>
      </c>
      <c r="C91" s="781">
        <v>0</v>
      </c>
      <c r="D91" s="781">
        <v>0</v>
      </c>
      <c r="E91" s="781">
        <v>0</v>
      </c>
      <c r="F91" s="778" t="s">
        <v>524</v>
      </c>
    </row>
    <row r="92" spans="1:6" ht="11.1" customHeight="1">
      <c r="A92" s="268" t="s">
        <v>1474</v>
      </c>
      <c r="B92" s="781">
        <v>1381</v>
      </c>
      <c r="C92" s="781">
        <v>775</v>
      </c>
      <c r="D92" s="781">
        <v>76</v>
      </c>
      <c r="E92" s="781">
        <v>31</v>
      </c>
      <c r="F92" s="778" t="s">
        <v>525</v>
      </c>
    </row>
    <row r="93" spans="1:6" ht="20.25" customHeight="1">
      <c r="A93" s="771" t="s">
        <v>587</v>
      </c>
      <c r="B93" s="771">
        <f>B58+B31+B12</f>
        <v>1184552</v>
      </c>
      <c r="C93" s="771">
        <f>C58+C31+C12</f>
        <v>637845</v>
      </c>
      <c r="D93" s="771">
        <f>D58+D31+D12</f>
        <v>61806</v>
      </c>
      <c r="E93" s="771">
        <f>E58+E31+E12</f>
        <v>22864</v>
      </c>
      <c r="F93" s="771" t="s">
        <v>432</v>
      </c>
    </row>
    <row r="95" spans="1:6" ht="12" customHeight="1">
      <c r="A95" s="784" t="s">
        <v>278</v>
      </c>
      <c r="B95" s="268"/>
      <c r="C95" s="268"/>
      <c r="D95" s="268"/>
      <c r="E95" s="268"/>
      <c r="F95" s="785" t="s">
        <v>588</v>
      </c>
    </row>
    <row r="96" spans="1:6" ht="12" customHeight="1">
      <c r="A96" s="22" t="s">
        <v>1578</v>
      </c>
      <c r="B96" s="367"/>
      <c r="C96" s="367"/>
      <c r="D96" s="541"/>
      <c r="E96" s="698"/>
      <c r="F96" s="490" t="s">
        <v>1577</v>
      </c>
    </row>
  </sheetData>
  <mergeCells count="9">
    <mergeCell ref="F31:G31"/>
    <mergeCell ref="F58:G58"/>
    <mergeCell ref="E1:F1"/>
    <mergeCell ref="E4:F4"/>
    <mergeCell ref="B7:C7"/>
    <mergeCell ref="D7:E7"/>
    <mergeCell ref="B8:C8"/>
    <mergeCell ref="D8:E8"/>
    <mergeCell ref="F12:G12"/>
  </mergeCells>
  <conditionalFormatting sqref="B13:E13 B26:E26">
    <cfRule type="cellIs" dxfId="3" priority="2" operator="equal">
      <formula>1</formula>
    </cfRule>
  </conditionalFormatting>
  <pageMargins left="0.78740157480314965" right="0.78740157480314965" top="0.4779761904761905" bottom="0.98425196850393704" header="0.51181102362204722" footer="0.51181102362204722"/>
  <pageSetup paperSize="9" scale="66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>
  <sheetPr syncVertical="1" syncRef="A1">
    <tabColor theme="8" tint="0.39997558519241921"/>
  </sheetPr>
  <dimension ref="A1:E105"/>
  <sheetViews>
    <sheetView showGridLines="0" view="pageLayout" zoomScale="70" zoomScalePageLayoutView="70" workbookViewId="0">
      <selection activeCell="C20" sqref="C20"/>
    </sheetView>
  </sheetViews>
  <sheetFormatPr baseColWidth="10" defaultColWidth="11" defaultRowHeight="12.75"/>
  <cols>
    <col min="1" max="1" width="46.7109375" style="787" customWidth="1"/>
    <col min="2" max="4" width="14.42578125" style="787" customWidth="1"/>
    <col min="5" max="5" width="42.85546875" style="787" customWidth="1"/>
    <col min="6" max="10" width="9.85546875" style="787" customWidth="1"/>
    <col min="11" max="14" width="11" style="787" customWidth="1"/>
    <col min="15" max="15" width="14.42578125" style="787" customWidth="1"/>
    <col min="16" max="16" width="4.140625" style="787" customWidth="1"/>
    <col min="17" max="17" width="13.28515625" style="787" customWidth="1"/>
    <col min="18" max="18" width="28.140625" style="787" customWidth="1"/>
    <col min="19" max="19" width="11" style="787" customWidth="1"/>
    <col min="20" max="20" width="14.42578125" style="787" customWidth="1"/>
    <col min="21" max="21" width="4.140625" style="787" customWidth="1"/>
    <col min="22" max="23" width="11" style="787" customWidth="1"/>
    <col min="24" max="24" width="14.42578125" style="787" customWidth="1"/>
    <col min="25" max="25" width="4.140625" style="787" customWidth="1"/>
    <col min="26" max="26" width="14.42578125" style="787" customWidth="1"/>
    <col min="27" max="230" width="11" style="787"/>
    <col min="231" max="231" width="37" style="787" customWidth="1"/>
    <col min="232" max="234" width="12.7109375" style="787" customWidth="1"/>
    <col min="235" max="235" width="33.7109375" style="787" customWidth="1"/>
    <col min="236" max="236" width="3.7109375" style="787" customWidth="1"/>
    <col min="237" max="237" width="16.42578125" style="787" customWidth="1"/>
    <col min="238" max="242" width="11.7109375" style="787" customWidth="1"/>
    <col min="243" max="243" width="29.7109375" style="787" customWidth="1"/>
    <col min="244" max="244" width="20.7109375" style="787" customWidth="1"/>
    <col min="245" max="248" width="11" style="787" customWidth="1"/>
    <col min="249" max="253" width="14.42578125" style="787" customWidth="1"/>
    <col min="254" max="254" width="37.28515625" style="787" customWidth="1"/>
    <col min="255" max="256" width="11" style="787" customWidth="1"/>
    <col min="257" max="266" width="9.85546875" style="787" customWidth="1"/>
    <col min="267" max="270" width="11" style="787" customWidth="1"/>
    <col min="271" max="271" width="14.42578125" style="787" customWidth="1"/>
    <col min="272" max="272" width="4.140625" style="787" customWidth="1"/>
    <col min="273" max="273" width="13.28515625" style="787" customWidth="1"/>
    <col min="274" max="274" width="28.140625" style="787" customWidth="1"/>
    <col min="275" max="275" width="11" style="787" customWidth="1"/>
    <col min="276" max="276" width="14.42578125" style="787" customWidth="1"/>
    <col min="277" max="277" width="4.140625" style="787" customWidth="1"/>
    <col min="278" max="279" width="11" style="787" customWidth="1"/>
    <col min="280" max="280" width="14.42578125" style="787" customWidth="1"/>
    <col min="281" max="281" width="4.140625" style="787" customWidth="1"/>
    <col min="282" max="282" width="14.42578125" style="787" customWidth="1"/>
    <col min="283" max="486" width="11" style="787"/>
    <col min="487" max="487" width="37" style="787" customWidth="1"/>
    <col min="488" max="490" width="12.7109375" style="787" customWidth="1"/>
    <col min="491" max="491" width="33.7109375" style="787" customWidth="1"/>
    <col min="492" max="492" width="3.7109375" style="787" customWidth="1"/>
    <col min="493" max="493" width="16.42578125" style="787" customWidth="1"/>
    <col min="494" max="498" width="11.7109375" style="787" customWidth="1"/>
    <col min="499" max="499" width="29.7109375" style="787" customWidth="1"/>
    <col min="500" max="500" width="20.7109375" style="787" customWidth="1"/>
    <col min="501" max="504" width="11" style="787" customWidth="1"/>
    <col min="505" max="509" width="14.42578125" style="787" customWidth="1"/>
    <col min="510" max="510" width="37.28515625" style="787" customWidth="1"/>
    <col min="511" max="512" width="11" style="787" customWidth="1"/>
    <col min="513" max="522" width="9.85546875" style="787" customWidth="1"/>
    <col min="523" max="526" width="11" style="787" customWidth="1"/>
    <col min="527" max="527" width="14.42578125" style="787" customWidth="1"/>
    <col min="528" max="528" width="4.140625" style="787" customWidth="1"/>
    <col min="529" max="529" width="13.28515625" style="787" customWidth="1"/>
    <col min="530" max="530" width="28.140625" style="787" customWidth="1"/>
    <col min="531" max="531" width="11" style="787" customWidth="1"/>
    <col min="532" max="532" width="14.42578125" style="787" customWidth="1"/>
    <col min="533" max="533" width="4.140625" style="787" customWidth="1"/>
    <col min="534" max="535" width="11" style="787" customWidth="1"/>
    <col min="536" max="536" width="14.42578125" style="787" customWidth="1"/>
    <col min="537" max="537" width="4.140625" style="787" customWidth="1"/>
    <col min="538" max="538" width="14.42578125" style="787" customWidth="1"/>
    <col min="539" max="742" width="11" style="787"/>
    <col min="743" max="743" width="37" style="787" customWidth="1"/>
    <col min="744" max="746" width="12.7109375" style="787" customWidth="1"/>
    <col min="747" max="747" width="33.7109375" style="787" customWidth="1"/>
    <col min="748" max="748" width="3.7109375" style="787" customWidth="1"/>
    <col min="749" max="749" width="16.42578125" style="787" customWidth="1"/>
    <col min="750" max="754" width="11.7109375" style="787" customWidth="1"/>
    <col min="755" max="755" width="29.7109375" style="787" customWidth="1"/>
    <col min="756" max="756" width="20.7109375" style="787" customWidth="1"/>
    <col min="757" max="760" width="11" style="787" customWidth="1"/>
    <col min="761" max="765" width="14.42578125" style="787" customWidth="1"/>
    <col min="766" max="766" width="37.28515625" style="787" customWidth="1"/>
    <col min="767" max="768" width="11" style="787" customWidth="1"/>
    <col min="769" max="778" width="9.85546875" style="787" customWidth="1"/>
    <col min="779" max="782" width="11" style="787" customWidth="1"/>
    <col min="783" max="783" width="14.42578125" style="787" customWidth="1"/>
    <col min="784" max="784" width="4.140625" style="787" customWidth="1"/>
    <col min="785" max="785" width="13.28515625" style="787" customWidth="1"/>
    <col min="786" max="786" width="28.140625" style="787" customWidth="1"/>
    <col min="787" max="787" width="11" style="787" customWidth="1"/>
    <col min="788" max="788" width="14.42578125" style="787" customWidth="1"/>
    <col min="789" max="789" width="4.140625" style="787" customWidth="1"/>
    <col min="790" max="791" width="11" style="787" customWidth="1"/>
    <col min="792" max="792" width="14.42578125" style="787" customWidth="1"/>
    <col min="793" max="793" width="4.140625" style="787" customWidth="1"/>
    <col min="794" max="794" width="14.42578125" style="787" customWidth="1"/>
    <col min="795" max="998" width="11" style="787"/>
    <col min="999" max="999" width="37" style="787" customWidth="1"/>
    <col min="1000" max="1002" width="12.7109375" style="787" customWidth="1"/>
    <col min="1003" max="1003" width="33.7109375" style="787" customWidth="1"/>
    <col min="1004" max="1004" width="3.7109375" style="787" customWidth="1"/>
    <col min="1005" max="1005" width="16.42578125" style="787" customWidth="1"/>
    <col min="1006" max="1010" width="11.7109375" style="787" customWidth="1"/>
    <col min="1011" max="1011" width="29.7109375" style="787" customWidth="1"/>
    <col min="1012" max="1012" width="20.7109375" style="787" customWidth="1"/>
    <col min="1013" max="1016" width="11" style="787" customWidth="1"/>
    <col min="1017" max="1021" width="14.42578125" style="787" customWidth="1"/>
    <col min="1022" max="1022" width="37.28515625" style="787" customWidth="1"/>
    <col min="1023" max="1024" width="11" style="787" customWidth="1"/>
    <col min="1025" max="1034" width="9.85546875" style="787" customWidth="1"/>
    <col min="1035" max="1038" width="11" style="787" customWidth="1"/>
    <col min="1039" max="1039" width="14.42578125" style="787" customWidth="1"/>
    <col min="1040" max="1040" width="4.140625" style="787" customWidth="1"/>
    <col min="1041" max="1041" width="13.28515625" style="787" customWidth="1"/>
    <col min="1042" max="1042" width="28.140625" style="787" customWidth="1"/>
    <col min="1043" max="1043" width="11" style="787" customWidth="1"/>
    <col min="1044" max="1044" width="14.42578125" style="787" customWidth="1"/>
    <col min="1045" max="1045" width="4.140625" style="787" customWidth="1"/>
    <col min="1046" max="1047" width="11" style="787" customWidth="1"/>
    <col min="1048" max="1048" width="14.42578125" style="787" customWidth="1"/>
    <col min="1049" max="1049" width="4.140625" style="787" customWidth="1"/>
    <col min="1050" max="1050" width="14.42578125" style="787" customWidth="1"/>
    <col min="1051" max="1254" width="11" style="787"/>
    <col min="1255" max="1255" width="37" style="787" customWidth="1"/>
    <col min="1256" max="1258" width="12.7109375" style="787" customWidth="1"/>
    <col min="1259" max="1259" width="33.7109375" style="787" customWidth="1"/>
    <col min="1260" max="1260" width="3.7109375" style="787" customWidth="1"/>
    <col min="1261" max="1261" width="16.42578125" style="787" customWidth="1"/>
    <col min="1262" max="1266" width="11.7109375" style="787" customWidth="1"/>
    <col min="1267" max="1267" width="29.7109375" style="787" customWidth="1"/>
    <col min="1268" max="1268" width="20.7109375" style="787" customWidth="1"/>
    <col min="1269" max="1272" width="11" style="787" customWidth="1"/>
    <col min="1273" max="1277" width="14.42578125" style="787" customWidth="1"/>
    <col min="1278" max="1278" width="37.28515625" style="787" customWidth="1"/>
    <col min="1279" max="1280" width="11" style="787" customWidth="1"/>
    <col min="1281" max="1290" width="9.85546875" style="787" customWidth="1"/>
    <col min="1291" max="1294" width="11" style="787" customWidth="1"/>
    <col min="1295" max="1295" width="14.42578125" style="787" customWidth="1"/>
    <col min="1296" max="1296" width="4.140625" style="787" customWidth="1"/>
    <col min="1297" max="1297" width="13.28515625" style="787" customWidth="1"/>
    <col min="1298" max="1298" width="28.140625" style="787" customWidth="1"/>
    <col min="1299" max="1299" width="11" style="787" customWidth="1"/>
    <col min="1300" max="1300" width="14.42578125" style="787" customWidth="1"/>
    <col min="1301" max="1301" width="4.140625" style="787" customWidth="1"/>
    <col min="1302" max="1303" width="11" style="787" customWidth="1"/>
    <col min="1304" max="1304" width="14.42578125" style="787" customWidth="1"/>
    <col min="1305" max="1305" width="4.140625" style="787" customWidth="1"/>
    <col min="1306" max="1306" width="14.42578125" style="787" customWidth="1"/>
    <col min="1307" max="1510" width="11" style="787"/>
    <col min="1511" max="1511" width="37" style="787" customWidth="1"/>
    <col min="1512" max="1514" width="12.7109375" style="787" customWidth="1"/>
    <col min="1515" max="1515" width="33.7109375" style="787" customWidth="1"/>
    <col min="1516" max="1516" width="3.7109375" style="787" customWidth="1"/>
    <col min="1517" max="1517" width="16.42578125" style="787" customWidth="1"/>
    <col min="1518" max="1522" width="11.7109375" style="787" customWidth="1"/>
    <col min="1523" max="1523" width="29.7109375" style="787" customWidth="1"/>
    <col min="1524" max="1524" width="20.7109375" style="787" customWidth="1"/>
    <col min="1525" max="1528" width="11" style="787" customWidth="1"/>
    <col min="1529" max="1533" width="14.42578125" style="787" customWidth="1"/>
    <col min="1534" max="1534" width="37.28515625" style="787" customWidth="1"/>
    <col min="1535" max="1536" width="11" style="787" customWidth="1"/>
    <col min="1537" max="1546" width="9.85546875" style="787" customWidth="1"/>
    <col min="1547" max="1550" width="11" style="787" customWidth="1"/>
    <col min="1551" max="1551" width="14.42578125" style="787" customWidth="1"/>
    <col min="1552" max="1552" width="4.140625" style="787" customWidth="1"/>
    <col min="1553" max="1553" width="13.28515625" style="787" customWidth="1"/>
    <col min="1554" max="1554" width="28.140625" style="787" customWidth="1"/>
    <col min="1555" max="1555" width="11" style="787" customWidth="1"/>
    <col min="1556" max="1556" width="14.42578125" style="787" customWidth="1"/>
    <col min="1557" max="1557" width="4.140625" style="787" customWidth="1"/>
    <col min="1558" max="1559" width="11" style="787" customWidth="1"/>
    <col min="1560" max="1560" width="14.42578125" style="787" customWidth="1"/>
    <col min="1561" max="1561" width="4.140625" style="787" customWidth="1"/>
    <col min="1562" max="1562" width="14.42578125" style="787" customWidth="1"/>
    <col min="1563" max="1766" width="11" style="787"/>
    <col min="1767" max="1767" width="37" style="787" customWidth="1"/>
    <col min="1768" max="1770" width="12.7109375" style="787" customWidth="1"/>
    <col min="1771" max="1771" width="33.7109375" style="787" customWidth="1"/>
    <col min="1772" max="1772" width="3.7109375" style="787" customWidth="1"/>
    <col min="1773" max="1773" width="16.42578125" style="787" customWidth="1"/>
    <col min="1774" max="1778" width="11.7109375" style="787" customWidth="1"/>
    <col min="1779" max="1779" width="29.7109375" style="787" customWidth="1"/>
    <col min="1780" max="1780" width="20.7109375" style="787" customWidth="1"/>
    <col min="1781" max="1784" width="11" style="787" customWidth="1"/>
    <col min="1785" max="1789" width="14.42578125" style="787" customWidth="1"/>
    <col min="1790" max="1790" width="37.28515625" style="787" customWidth="1"/>
    <col min="1791" max="1792" width="11" style="787" customWidth="1"/>
    <col min="1793" max="1802" width="9.85546875" style="787" customWidth="1"/>
    <col min="1803" max="1806" width="11" style="787" customWidth="1"/>
    <col min="1807" max="1807" width="14.42578125" style="787" customWidth="1"/>
    <col min="1808" max="1808" width="4.140625" style="787" customWidth="1"/>
    <col min="1809" max="1809" width="13.28515625" style="787" customWidth="1"/>
    <col min="1810" max="1810" width="28.140625" style="787" customWidth="1"/>
    <col min="1811" max="1811" width="11" style="787" customWidth="1"/>
    <col min="1812" max="1812" width="14.42578125" style="787" customWidth="1"/>
    <col min="1813" max="1813" width="4.140625" style="787" customWidth="1"/>
    <col min="1814" max="1815" width="11" style="787" customWidth="1"/>
    <col min="1816" max="1816" width="14.42578125" style="787" customWidth="1"/>
    <col min="1817" max="1817" width="4.140625" style="787" customWidth="1"/>
    <col min="1818" max="1818" width="14.42578125" style="787" customWidth="1"/>
    <col min="1819" max="2022" width="11" style="787"/>
    <col min="2023" max="2023" width="37" style="787" customWidth="1"/>
    <col min="2024" max="2026" width="12.7109375" style="787" customWidth="1"/>
    <col min="2027" max="2027" width="33.7109375" style="787" customWidth="1"/>
    <col min="2028" max="2028" width="3.7109375" style="787" customWidth="1"/>
    <col min="2029" max="2029" width="16.42578125" style="787" customWidth="1"/>
    <col min="2030" max="2034" width="11.7109375" style="787" customWidth="1"/>
    <col min="2035" max="2035" width="29.7109375" style="787" customWidth="1"/>
    <col min="2036" max="2036" width="20.7109375" style="787" customWidth="1"/>
    <col min="2037" max="2040" width="11" style="787" customWidth="1"/>
    <col min="2041" max="2045" width="14.42578125" style="787" customWidth="1"/>
    <col min="2046" max="2046" width="37.28515625" style="787" customWidth="1"/>
    <col min="2047" max="2048" width="11" style="787" customWidth="1"/>
    <col min="2049" max="2058" width="9.85546875" style="787" customWidth="1"/>
    <col min="2059" max="2062" width="11" style="787" customWidth="1"/>
    <col min="2063" max="2063" width="14.42578125" style="787" customWidth="1"/>
    <col min="2064" max="2064" width="4.140625" style="787" customWidth="1"/>
    <col min="2065" max="2065" width="13.28515625" style="787" customWidth="1"/>
    <col min="2066" max="2066" width="28.140625" style="787" customWidth="1"/>
    <col min="2067" max="2067" width="11" style="787" customWidth="1"/>
    <col min="2068" max="2068" width="14.42578125" style="787" customWidth="1"/>
    <col min="2069" max="2069" width="4.140625" style="787" customWidth="1"/>
    <col min="2070" max="2071" width="11" style="787" customWidth="1"/>
    <col min="2072" max="2072" width="14.42578125" style="787" customWidth="1"/>
    <col min="2073" max="2073" width="4.140625" style="787" customWidth="1"/>
    <col min="2074" max="2074" width="14.42578125" style="787" customWidth="1"/>
    <col min="2075" max="2278" width="11" style="787"/>
    <col min="2279" max="2279" width="37" style="787" customWidth="1"/>
    <col min="2280" max="2282" width="12.7109375" style="787" customWidth="1"/>
    <col min="2283" max="2283" width="33.7109375" style="787" customWidth="1"/>
    <col min="2284" max="2284" width="3.7109375" style="787" customWidth="1"/>
    <col min="2285" max="2285" width="16.42578125" style="787" customWidth="1"/>
    <col min="2286" max="2290" width="11.7109375" style="787" customWidth="1"/>
    <col min="2291" max="2291" width="29.7109375" style="787" customWidth="1"/>
    <col min="2292" max="2292" width="20.7109375" style="787" customWidth="1"/>
    <col min="2293" max="2296" width="11" style="787" customWidth="1"/>
    <col min="2297" max="2301" width="14.42578125" style="787" customWidth="1"/>
    <col min="2302" max="2302" width="37.28515625" style="787" customWidth="1"/>
    <col min="2303" max="2304" width="11" style="787" customWidth="1"/>
    <col min="2305" max="2314" width="9.85546875" style="787" customWidth="1"/>
    <col min="2315" max="2318" width="11" style="787" customWidth="1"/>
    <col min="2319" max="2319" width="14.42578125" style="787" customWidth="1"/>
    <col min="2320" max="2320" width="4.140625" style="787" customWidth="1"/>
    <col min="2321" max="2321" width="13.28515625" style="787" customWidth="1"/>
    <col min="2322" max="2322" width="28.140625" style="787" customWidth="1"/>
    <col min="2323" max="2323" width="11" style="787" customWidth="1"/>
    <col min="2324" max="2324" width="14.42578125" style="787" customWidth="1"/>
    <col min="2325" max="2325" width="4.140625" style="787" customWidth="1"/>
    <col min="2326" max="2327" width="11" style="787" customWidth="1"/>
    <col min="2328" max="2328" width="14.42578125" style="787" customWidth="1"/>
    <col min="2329" max="2329" width="4.140625" style="787" customWidth="1"/>
    <col min="2330" max="2330" width="14.42578125" style="787" customWidth="1"/>
    <col min="2331" max="2534" width="11" style="787"/>
    <col min="2535" max="2535" width="37" style="787" customWidth="1"/>
    <col min="2536" max="2538" width="12.7109375" style="787" customWidth="1"/>
    <col min="2539" max="2539" width="33.7109375" style="787" customWidth="1"/>
    <col min="2540" max="2540" width="3.7109375" style="787" customWidth="1"/>
    <col min="2541" max="2541" width="16.42578125" style="787" customWidth="1"/>
    <col min="2542" max="2546" width="11.7109375" style="787" customWidth="1"/>
    <col min="2547" max="2547" width="29.7109375" style="787" customWidth="1"/>
    <col min="2548" max="2548" width="20.7109375" style="787" customWidth="1"/>
    <col min="2549" max="2552" width="11" style="787" customWidth="1"/>
    <col min="2553" max="2557" width="14.42578125" style="787" customWidth="1"/>
    <col min="2558" max="2558" width="37.28515625" style="787" customWidth="1"/>
    <col min="2559" max="2560" width="11" style="787" customWidth="1"/>
    <col min="2561" max="2570" width="9.85546875" style="787" customWidth="1"/>
    <col min="2571" max="2574" width="11" style="787" customWidth="1"/>
    <col min="2575" max="2575" width="14.42578125" style="787" customWidth="1"/>
    <col min="2576" max="2576" width="4.140625" style="787" customWidth="1"/>
    <col min="2577" max="2577" width="13.28515625" style="787" customWidth="1"/>
    <col min="2578" max="2578" width="28.140625" style="787" customWidth="1"/>
    <col min="2579" max="2579" width="11" style="787" customWidth="1"/>
    <col min="2580" max="2580" width="14.42578125" style="787" customWidth="1"/>
    <col min="2581" max="2581" width="4.140625" style="787" customWidth="1"/>
    <col min="2582" max="2583" width="11" style="787" customWidth="1"/>
    <col min="2584" max="2584" width="14.42578125" style="787" customWidth="1"/>
    <col min="2585" max="2585" width="4.140625" style="787" customWidth="1"/>
    <col min="2586" max="2586" width="14.42578125" style="787" customWidth="1"/>
    <col min="2587" max="2790" width="11" style="787"/>
    <col min="2791" max="2791" width="37" style="787" customWidth="1"/>
    <col min="2792" max="2794" width="12.7109375" style="787" customWidth="1"/>
    <col min="2795" max="2795" width="33.7109375" style="787" customWidth="1"/>
    <col min="2796" max="2796" width="3.7109375" style="787" customWidth="1"/>
    <col min="2797" max="2797" width="16.42578125" style="787" customWidth="1"/>
    <col min="2798" max="2802" width="11.7109375" style="787" customWidth="1"/>
    <col min="2803" max="2803" width="29.7109375" style="787" customWidth="1"/>
    <col min="2804" max="2804" width="20.7109375" style="787" customWidth="1"/>
    <col min="2805" max="2808" width="11" style="787" customWidth="1"/>
    <col min="2809" max="2813" width="14.42578125" style="787" customWidth="1"/>
    <col min="2814" max="2814" width="37.28515625" style="787" customWidth="1"/>
    <col min="2815" max="2816" width="11" style="787" customWidth="1"/>
    <col min="2817" max="2826" width="9.85546875" style="787" customWidth="1"/>
    <col min="2827" max="2830" width="11" style="787" customWidth="1"/>
    <col min="2831" max="2831" width="14.42578125" style="787" customWidth="1"/>
    <col min="2832" max="2832" width="4.140625" style="787" customWidth="1"/>
    <col min="2833" max="2833" width="13.28515625" style="787" customWidth="1"/>
    <col min="2834" max="2834" width="28.140625" style="787" customWidth="1"/>
    <col min="2835" max="2835" width="11" style="787" customWidth="1"/>
    <col min="2836" max="2836" width="14.42578125" style="787" customWidth="1"/>
    <col min="2837" max="2837" width="4.140625" style="787" customWidth="1"/>
    <col min="2838" max="2839" width="11" style="787" customWidth="1"/>
    <col min="2840" max="2840" width="14.42578125" style="787" customWidth="1"/>
    <col min="2841" max="2841" width="4.140625" style="787" customWidth="1"/>
    <col min="2842" max="2842" width="14.42578125" style="787" customWidth="1"/>
    <col min="2843" max="3046" width="11" style="787"/>
    <col min="3047" max="3047" width="37" style="787" customWidth="1"/>
    <col min="3048" max="3050" width="12.7109375" style="787" customWidth="1"/>
    <col min="3051" max="3051" width="33.7109375" style="787" customWidth="1"/>
    <col min="3052" max="3052" width="3.7109375" style="787" customWidth="1"/>
    <col min="3053" max="3053" width="16.42578125" style="787" customWidth="1"/>
    <col min="3054" max="3058" width="11.7109375" style="787" customWidth="1"/>
    <col min="3059" max="3059" width="29.7109375" style="787" customWidth="1"/>
    <col min="3060" max="3060" width="20.7109375" style="787" customWidth="1"/>
    <col min="3061" max="3064" width="11" style="787" customWidth="1"/>
    <col min="3065" max="3069" width="14.42578125" style="787" customWidth="1"/>
    <col min="3070" max="3070" width="37.28515625" style="787" customWidth="1"/>
    <col min="3071" max="3072" width="11" style="787" customWidth="1"/>
    <col min="3073" max="3082" width="9.85546875" style="787" customWidth="1"/>
    <col min="3083" max="3086" width="11" style="787" customWidth="1"/>
    <col min="3087" max="3087" width="14.42578125" style="787" customWidth="1"/>
    <col min="3088" max="3088" width="4.140625" style="787" customWidth="1"/>
    <col min="3089" max="3089" width="13.28515625" style="787" customWidth="1"/>
    <col min="3090" max="3090" width="28.140625" style="787" customWidth="1"/>
    <col min="3091" max="3091" width="11" style="787" customWidth="1"/>
    <col min="3092" max="3092" width="14.42578125" style="787" customWidth="1"/>
    <col min="3093" max="3093" width="4.140625" style="787" customWidth="1"/>
    <col min="3094" max="3095" width="11" style="787" customWidth="1"/>
    <col min="3096" max="3096" width="14.42578125" style="787" customWidth="1"/>
    <col min="3097" max="3097" width="4.140625" style="787" customWidth="1"/>
    <col min="3098" max="3098" width="14.42578125" style="787" customWidth="1"/>
    <col min="3099" max="3302" width="11" style="787"/>
    <col min="3303" max="3303" width="37" style="787" customWidth="1"/>
    <col min="3304" max="3306" width="12.7109375" style="787" customWidth="1"/>
    <col min="3307" max="3307" width="33.7109375" style="787" customWidth="1"/>
    <col min="3308" max="3308" width="3.7109375" style="787" customWidth="1"/>
    <col min="3309" max="3309" width="16.42578125" style="787" customWidth="1"/>
    <col min="3310" max="3314" width="11.7109375" style="787" customWidth="1"/>
    <col min="3315" max="3315" width="29.7109375" style="787" customWidth="1"/>
    <col min="3316" max="3316" width="20.7109375" style="787" customWidth="1"/>
    <col min="3317" max="3320" width="11" style="787" customWidth="1"/>
    <col min="3321" max="3325" width="14.42578125" style="787" customWidth="1"/>
    <col min="3326" max="3326" width="37.28515625" style="787" customWidth="1"/>
    <col min="3327" max="3328" width="11" style="787" customWidth="1"/>
    <col min="3329" max="3338" width="9.85546875" style="787" customWidth="1"/>
    <col min="3339" max="3342" width="11" style="787" customWidth="1"/>
    <col min="3343" max="3343" width="14.42578125" style="787" customWidth="1"/>
    <col min="3344" max="3344" width="4.140625" style="787" customWidth="1"/>
    <col min="3345" max="3345" width="13.28515625" style="787" customWidth="1"/>
    <col min="3346" max="3346" width="28.140625" style="787" customWidth="1"/>
    <col min="3347" max="3347" width="11" style="787" customWidth="1"/>
    <col min="3348" max="3348" width="14.42578125" style="787" customWidth="1"/>
    <col min="3349" max="3349" width="4.140625" style="787" customWidth="1"/>
    <col min="3350" max="3351" width="11" style="787" customWidth="1"/>
    <col min="3352" max="3352" width="14.42578125" style="787" customWidth="1"/>
    <col min="3353" max="3353" width="4.140625" style="787" customWidth="1"/>
    <col min="3354" max="3354" width="14.42578125" style="787" customWidth="1"/>
    <col min="3355" max="3558" width="11" style="787"/>
    <col min="3559" max="3559" width="37" style="787" customWidth="1"/>
    <col min="3560" max="3562" width="12.7109375" style="787" customWidth="1"/>
    <col min="3563" max="3563" width="33.7109375" style="787" customWidth="1"/>
    <col min="3564" max="3564" width="3.7109375" style="787" customWidth="1"/>
    <col min="3565" max="3565" width="16.42578125" style="787" customWidth="1"/>
    <col min="3566" max="3570" width="11.7109375" style="787" customWidth="1"/>
    <col min="3571" max="3571" width="29.7109375" style="787" customWidth="1"/>
    <col min="3572" max="3572" width="20.7109375" style="787" customWidth="1"/>
    <col min="3573" max="3576" width="11" style="787" customWidth="1"/>
    <col min="3577" max="3581" width="14.42578125" style="787" customWidth="1"/>
    <col min="3582" max="3582" width="37.28515625" style="787" customWidth="1"/>
    <col min="3583" max="3584" width="11" style="787" customWidth="1"/>
    <col min="3585" max="3594" width="9.85546875" style="787" customWidth="1"/>
    <col min="3595" max="3598" width="11" style="787" customWidth="1"/>
    <col min="3599" max="3599" width="14.42578125" style="787" customWidth="1"/>
    <col min="3600" max="3600" width="4.140625" style="787" customWidth="1"/>
    <col min="3601" max="3601" width="13.28515625" style="787" customWidth="1"/>
    <col min="3602" max="3602" width="28.140625" style="787" customWidth="1"/>
    <col min="3603" max="3603" width="11" style="787" customWidth="1"/>
    <col min="3604" max="3604" width="14.42578125" style="787" customWidth="1"/>
    <col min="3605" max="3605" width="4.140625" style="787" customWidth="1"/>
    <col min="3606" max="3607" width="11" style="787" customWidth="1"/>
    <col min="3608" max="3608" width="14.42578125" style="787" customWidth="1"/>
    <col min="3609" max="3609" width="4.140625" style="787" customWidth="1"/>
    <col min="3610" max="3610" width="14.42578125" style="787" customWidth="1"/>
    <col min="3611" max="3814" width="11" style="787"/>
    <col min="3815" max="3815" width="37" style="787" customWidth="1"/>
    <col min="3816" max="3818" width="12.7109375" style="787" customWidth="1"/>
    <col min="3819" max="3819" width="33.7109375" style="787" customWidth="1"/>
    <col min="3820" max="3820" width="3.7109375" style="787" customWidth="1"/>
    <col min="3821" max="3821" width="16.42578125" style="787" customWidth="1"/>
    <col min="3822" max="3826" width="11.7109375" style="787" customWidth="1"/>
    <col min="3827" max="3827" width="29.7109375" style="787" customWidth="1"/>
    <col min="3828" max="3828" width="20.7109375" style="787" customWidth="1"/>
    <col min="3829" max="3832" width="11" style="787" customWidth="1"/>
    <col min="3833" max="3837" width="14.42578125" style="787" customWidth="1"/>
    <col min="3838" max="3838" width="37.28515625" style="787" customWidth="1"/>
    <col min="3839" max="3840" width="11" style="787" customWidth="1"/>
    <col min="3841" max="3850" width="9.85546875" style="787" customWidth="1"/>
    <col min="3851" max="3854" width="11" style="787" customWidth="1"/>
    <col min="3855" max="3855" width="14.42578125" style="787" customWidth="1"/>
    <col min="3856" max="3856" width="4.140625" style="787" customWidth="1"/>
    <col min="3857" max="3857" width="13.28515625" style="787" customWidth="1"/>
    <col min="3858" max="3858" width="28.140625" style="787" customWidth="1"/>
    <col min="3859" max="3859" width="11" style="787" customWidth="1"/>
    <col min="3860" max="3860" width="14.42578125" style="787" customWidth="1"/>
    <col min="3861" max="3861" width="4.140625" style="787" customWidth="1"/>
    <col min="3862" max="3863" width="11" style="787" customWidth="1"/>
    <col min="3864" max="3864" width="14.42578125" style="787" customWidth="1"/>
    <col min="3865" max="3865" width="4.140625" style="787" customWidth="1"/>
    <col min="3866" max="3866" width="14.42578125" style="787" customWidth="1"/>
    <col min="3867" max="4070" width="11" style="787"/>
    <col min="4071" max="4071" width="37" style="787" customWidth="1"/>
    <col min="4072" max="4074" width="12.7109375" style="787" customWidth="1"/>
    <col min="4075" max="4075" width="33.7109375" style="787" customWidth="1"/>
    <col min="4076" max="4076" width="3.7109375" style="787" customWidth="1"/>
    <col min="4077" max="4077" width="16.42578125" style="787" customWidth="1"/>
    <col min="4078" max="4082" width="11.7109375" style="787" customWidth="1"/>
    <col min="4083" max="4083" width="29.7109375" style="787" customWidth="1"/>
    <col min="4084" max="4084" width="20.7109375" style="787" customWidth="1"/>
    <col min="4085" max="4088" width="11" style="787" customWidth="1"/>
    <col min="4089" max="4093" width="14.42578125" style="787" customWidth="1"/>
    <col min="4094" max="4094" width="37.28515625" style="787" customWidth="1"/>
    <col min="4095" max="4096" width="11" style="787" customWidth="1"/>
    <col min="4097" max="4106" width="9.85546875" style="787" customWidth="1"/>
    <col min="4107" max="4110" width="11" style="787" customWidth="1"/>
    <col min="4111" max="4111" width="14.42578125" style="787" customWidth="1"/>
    <col min="4112" max="4112" width="4.140625" style="787" customWidth="1"/>
    <col min="4113" max="4113" width="13.28515625" style="787" customWidth="1"/>
    <col min="4114" max="4114" width="28.140625" style="787" customWidth="1"/>
    <col min="4115" max="4115" width="11" style="787" customWidth="1"/>
    <col min="4116" max="4116" width="14.42578125" style="787" customWidth="1"/>
    <col min="4117" max="4117" width="4.140625" style="787" customWidth="1"/>
    <col min="4118" max="4119" width="11" style="787" customWidth="1"/>
    <col min="4120" max="4120" width="14.42578125" style="787" customWidth="1"/>
    <col min="4121" max="4121" width="4.140625" style="787" customWidth="1"/>
    <col min="4122" max="4122" width="14.42578125" style="787" customWidth="1"/>
    <col min="4123" max="4326" width="11" style="787"/>
    <col min="4327" max="4327" width="37" style="787" customWidth="1"/>
    <col min="4328" max="4330" width="12.7109375" style="787" customWidth="1"/>
    <col min="4331" max="4331" width="33.7109375" style="787" customWidth="1"/>
    <col min="4332" max="4332" width="3.7109375" style="787" customWidth="1"/>
    <col min="4333" max="4333" width="16.42578125" style="787" customWidth="1"/>
    <col min="4334" max="4338" width="11.7109375" style="787" customWidth="1"/>
    <col min="4339" max="4339" width="29.7109375" style="787" customWidth="1"/>
    <col min="4340" max="4340" width="20.7109375" style="787" customWidth="1"/>
    <col min="4341" max="4344" width="11" style="787" customWidth="1"/>
    <col min="4345" max="4349" width="14.42578125" style="787" customWidth="1"/>
    <col min="4350" max="4350" width="37.28515625" style="787" customWidth="1"/>
    <col min="4351" max="4352" width="11" style="787" customWidth="1"/>
    <col min="4353" max="4362" width="9.85546875" style="787" customWidth="1"/>
    <col min="4363" max="4366" width="11" style="787" customWidth="1"/>
    <col min="4367" max="4367" width="14.42578125" style="787" customWidth="1"/>
    <col min="4368" max="4368" width="4.140625" style="787" customWidth="1"/>
    <col min="4369" max="4369" width="13.28515625" style="787" customWidth="1"/>
    <col min="4370" max="4370" width="28.140625" style="787" customWidth="1"/>
    <col min="4371" max="4371" width="11" style="787" customWidth="1"/>
    <col min="4372" max="4372" width="14.42578125" style="787" customWidth="1"/>
    <col min="4373" max="4373" width="4.140625" style="787" customWidth="1"/>
    <col min="4374" max="4375" width="11" style="787" customWidth="1"/>
    <col min="4376" max="4376" width="14.42578125" style="787" customWidth="1"/>
    <col min="4377" max="4377" width="4.140625" style="787" customWidth="1"/>
    <col min="4378" max="4378" width="14.42578125" style="787" customWidth="1"/>
    <col min="4379" max="4582" width="11" style="787"/>
    <col min="4583" max="4583" width="37" style="787" customWidth="1"/>
    <col min="4584" max="4586" width="12.7109375" style="787" customWidth="1"/>
    <col min="4587" max="4587" width="33.7109375" style="787" customWidth="1"/>
    <col min="4588" max="4588" width="3.7109375" style="787" customWidth="1"/>
    <col min="4589" max="4589" width="16.42578125" style="787" customWidth="1"/>
    <col min="4590" max="4594" width="11.7109375" style="787" customWidth="1"/>
    <col min="4595" max="4595" width="29.7109375" style="787" customWidth="1"/>
    <col min="4596" max="4596" width="20.7109375" style="787" customWidth="1"/>
    <col min="4597" max="4600" width="11" style="787" customWidth="1"/>
    <col min="4601" max="4605" width="14.42578125" style="787" customWidth="1"/>
    <col min="4606" max="4606" width="37.28515625" style="787" customWidth="1"/>
    <col min="4607" max="4608" width="11" style="787" customWidth="1"/>
    <col min="4609" max="4618" width="9.85546875" style="787" customWidth="1"/>
    <col min="4619" max="4622" width="11" style="787" customWidth="1"/>
    <col min="4623" max="4623" width="14.42578125" style="787" customWidth="1"/>
    <col min="4624" max="4624" width="4.140625" style="787" customWidth="1"/>
    <col min="4625" max="4625" width="13.28515625" style="787" customWidth="1"/>
    <col min="4626" max="4626" width="28.140625" style="787" customWidth="1"/>
    <col min="4627" max="4627" width="11" style="787" customWidth="1"/>
    <col min="4628" max="4628" width="14.42578125" style="787" customWidth="1"/>
    <col min="4629" max="4629" width="4.140625" style="787" customWidth="1"/>
    <col min="4630" max="4631" width="11" style="787" customWidth="1"/>
    <col min="4632" max="4632" width="14.42578125" style="787" customWidth="1"/>
    <col min="4633" max="4633" width="4.140625" style="787" customWidth="1"/>
    <col min="4634" max="4634" width="14.42578125" style="787" customWidth="1"/>
    <col min="4635" max="4838" width="11" style="787"/>
    <col min="4839" max="4839" width="37" style="787" customWidth="1"/>
    <col min="4840" max="4842" width="12.7109375" style="787" customWidth="1"/>
    <col min="4843" max="4843" width="33.7109375" style="787" customWidth="1"/>
    <col min="4844" max="4844" width="3.7109375" style="787" customWidth="1"/>
    <col min="4845" max="4845" width="16.42578125" style="787" customWidth="1"/>
    <col min="4846" max="4850" width="11.7109375" style="787" customWidth="1"/>
    <col min="4851" max="4851" width="29.7109375" style="787" customWidth="1"/>
    <col min="4852" max="4852" width="20.7109375" style="787" customWidth="1"/>
    <col min="4853" max="4856" width="11" style="787" customWidth="1"/>
    <col min="4857" max="4861" width="14.42578125" style="787" customWidth="1"/>
    <col min="4862" max="4862" width="37.28515625" style="787" customWidth="1"/>
    <col min="4863" max="4864" width="11" style="787" customWidth="1"/>
    <col min="4865" max="4874" width="9.85546875" style="787" customWidth="1"/>
    <col min="4875" max="4878" width="11" style="787" customWidth="1"/>
    <col min="4879" max="4879" width="14.42578125" style="787" customWidth="1"/>
    <col min="4880" max="4880" width="4.140625" style="787" customWidth="1"/>
    <col min="4881" max="4881" width="13.28515625" style="787" customWidth="1"/>
    <col min="4882" max="4882" width="28.140625" style="787" customWidth="1"/>
    <col min="4883" max="4883" width="11" style="787" customWidth="1"/>
    <col min="4884" max="4884" width="14.42578125" style="787" customWidth="1"/>
    <col min="4885" max="4885" width="4.140625" style="787" customWidth="1"/>
    <col min="4886" max="4887" width="11" style="787" customWidth="1"/>
    <col min="4888" max="4888" width="14.42578125" style="787" customWidth="1"/>
    <col min="4889" max="4889" width="4.140625" style="787" customWidth="1"/>
    <col min="4890" max="4890" width="14.42578125" style="787" customWidth="1"/>
    <col min="4891" max="5094" width="11" style="787"/>
    <col min="5095" max="5095" width="37" style="787" customWidth="1"/>
    <col min="5096" max="5098" width="12.7109375" style="787" customWidth="1"/>
    <col min="5099" max="5099" width="33.7109375" style="787" customWidth="1"/>
    <col min="5100" max="5100" width="3.7109375" style="787" customWidth="1"/>
    <col min="5101" max="5101" width="16.42578125" style="787" customWidth="1"/>
    <col min="5102" max="5106" width="11.7109375" style="787" customWidth="1"/>
    <col min="5107" max="5107" width="29.7109375" style="787" customWidth="1"/>
    <col min="5108" max="5108" width="20.7109375" style="787" customWidth="1"/>
    <col min="5109" max="5112" width="11" style="787" customWidth="1"/>
    <col min="5113" max="5117" width="14.42578125" style="787" customWidth="1"/>
    <col min="5118" max="5118" width="37.28515625" style="787" customWidth="1"/>
    <col min="5119" max="5120" width="11" style="787" customWidth="1"/>
    <col min="5121" max="5130" width="9.85546875" style="787" customWidth="1"/>
    <col min="5131" max="5134" width="11" style="787" customWidth="1"/>
    <col min="5135" max="5135" width="14.42578125" style="787" customWidth="1"/>
    <col min="5136" max="5136" width="4.140625" style="787" customWidth="1"/>
    <col min="5137" max="5137" width="13.28515625" style="787" customWidth="1"/>
    <col min="5138" max="5138" width="28.140625" style="787" customWidth="1"/>
    <col min="5139" max="5139" width="11" style="787" customWidth="1"/>
    <col min="5140" max="5140" width="14.42578125" style="787" customWidth="1"/>
    <col min="5141" max="5141" width="4.140625" style="787" customWidth="1"/>
    <col min="5142" max="5143" width="11" style="787" customWidth="1"/>
    <col min="5144" max="5144" width="14.42578125" style="787" customWidth="1"/>
    <col min="5145" max="5145" width="4.140625" style="787" customWidth="1"/>
    <col min="5146" max="5146" width="14.42578125" style="787" customWidth="1"/>
    <col min="5147" max="5350" width="11" style="787"/>
    <col min="5351" max="5351" width="37" style="787" customWidth="1"/>
    <col min="5352" max="5354" width="12.7109375" style="787" customWidth="1"/>
    <col min="5355" max="5355" width="33.7109375" style="787" customWidth="1"/>
    <col min="5356" max="5356" width="3.7109375" style="787" customWidth="1"/>
    <col min="5357" max="5357" width="16.42578125" style="787" customWidth="1"/>
    <col min="5358" max="5362" width="11.7109375" style="787" customWidth="1"/>
    <col min="5363" max="5363" width="29.7109375" style="787" customWidth="1"/>
    <col min="5364" max="5364" width="20.7109375" style="787" customWidth="1"/>
    <col min="5365" max="5368" width="11" style="787" customWidth="1"/>
    <col min="5369" max="5373" width="14.42578125" style="787" customWidth="1"/>
    <col min="5374" max="5374" width="37.28515625" style="787" customWidth="1"/>
    <col min="5375" max="5376" width="11" style="787" customWidth="1"/>
    <col min="5377" max="5386" width="9.85546875" style="787" customWidth="1"/>
    <col min="5387" max="5390" width="11" style="787" customWidth="1"/>
    <col min="5391" max="5391" width="14.42578125" style="787" customWidth="1"/>
    <col min="5392" max="5392" width="4.140625" style="787" customWidth="1"/>
    <col min="5393" max="5393" width="13.28515625" style="787" customWidth="1"/>
    <col min="5394" max="5394" width="28.140625" style="787" customWidth="1"/>
    <col min="5395" max="5395" width="11" style="787" customWidth="1"/>
    <col min="5396" max="5396" width="14.42578125" style="787" customWidth="1"/>
    <col min="5397" max="5397" width="4.140625" style="787" customWidth="1"/>
    <col min="5398" max="5399" width="11" style="787" customWidth="1"/>
    <col min="5400" max="5400" width="14.42578125" style="787" customWidth="1"/>
    <col min="5401" max="5401" width="4.140625" style="787" customWidth="1"/>
    <col min="5402" max="5402" width="14.42578125" style="787" customWidth="1"/>
    <col min="5403" max="5606" width="11" style="787"/>
    <col min="5607" max="5607" width="37" style="787" customWidth="1"/>
    <col min="5608" max="5610" width="12.7109375" style="787" customWidth="1"/>
    <col min="5611" max="5611" width="33.7109375" style="787" customWidth="1"/>
    <col min="5612" max="5612" width="3.7109375" style="787" customWidth="1"/>
    <col min="5613" max="5613" width="16.42578125" style="787" customWidth="1"/>
    <col min="5614" max="5618" width="11.7109375" style="787" customWidth="1"/>
    <col min="5619" max="5619" width="29.7109375" style="787" customWidth="1"/>
    <col min="5620" max="5620" width="20.7109375" style="787" customWidth="1"/>
    <col min="5621" max="5624" width="11" style="787" customWidth="1"/>
    <col min="5625" max="5629" width="14.42578125" style="787" customWidth="1"/>
    <col min="5630" max="5630" width="37.28515625" style="787" customWidth="1"/>
    <col min="5631" max="5632" width="11" style="787" customWidth="1"/>
    <col min="5633" max="5642" width="9.85546875" style="787" customWidth="1"/>
    <col min="5643" max="5646" width="11" style="787" customWidth="1"/>
    <col min="5647" max="5647" width="14.42578125" style="787" customWidth="1"/>
    <col min="5648" max="5648" width="4.140625" style="787" customWidth="1"/>
    <col min="5649" max="5649" width="13.28515625" style="787" customWidth="1"/>
    <col min="5650" max="5650" width="28.140625" style="787" customWidth="1"/>
    <col min="5651" max="5651" width="11" style="787" customWidth="1"/>
    <col min="5652" max="5652" width="14.42578125" style="787" customWidth="1"/>
    <col min="5653" max="5653" width="4.140625" style="787" customWidth="1"/>
    <col min="5654" max="5655" width="11" style="787" customWidth="1"/>
    <col min="5656" max="5656" width="14.42578125" style="787" customWidth="1"/>
    <col min="5657" max="5657" width="4.140625" style="787" customWidth="1"/>
    <col min="5658" max="5658" width="14.42578125" style="787" customWidth="1"/>
    <col min="5659" max="5862" width="11" style="787"/>
    <col min="5863" max="5863" width="37" style="787" customWidth="1"/>
    <col min="5864" max="5866" width="12.7109375" style="787" customWidth="1"/>
    <col min="5867" max="5867" width="33.7109375" style="787" customWidth="1"/>
    <col min="5868" max="5868" width="3.7109375" style="787" customWidth="1"/>
    <col min="5869" max="5869" width="16.42578125" style="787" customWidth="1"/>
    <col min="5870" max="5874" width="11.7109375" style="787" customWidth="1"/>
    <col min="5875" max="5875" width="29.7109375" style="787" customWidth="1"/>
    <col min="5876" max="5876" width="20.7109375" style="787" customWidth="1"/>
    <col min="5877" max="5880" width="11" style="787" customWidth="1"/>
    <col min="5881" max="5885" width="14.42578125" style="787" customWidth="1"/>
    <col min="5886" max="5886" width="37.28515625" style="787" customWidth="1"/>
    <col min="5887" max="5888" width="11" style="787" customWidth="1"/>
    <col min="5889" max="5898" width="9.85546875" style="787" customWidth="1"/>
    <col min="5899" max="5902" width="11" style="787" customWidth="1"/>
    <col min="5903" max="5903" width="14.42578125" style="787" customWidth="1"/>
    <col min="5904" max="5904" width="4.140625" style="787" customWidth="1"/>
    <col min="5905" max="5905" width="13.28515625" style="787" customWidth="1"/>
    <col min="5906" max="5906" width="28.140625" style="787" customWidth="1"/>
    <col min="5907" max="5907" width="11" style="787" customWidth="1"/>
    <col min="5908" max="5908" width="14.42578125" style="787" customWidth="1"/>
    <col min="5909" max="5909" width="4.140625" style="787" customWidth="1"/>
    <col min="5910" max="5911" width="11" style="787" customWidth="1"/>
    <col min="5912" max="5912" width="14.42578125" style="787" customWidth="1"/>
    <col min="5913" max="5913" width="4.140625" style="787" customWidth="1"/>
    <col min="5914" max="5914" width="14.42578125" style="787" customWidth="1"/>
    <col min="5915" max="6118" width="11" style="787"/>
    <col min="6119" max="6119" width="37" style="787" customWidth="1"/>
    <col min="6120" max="6122" width="12.7109375" style="787" customWidth="1"/>
    <col min="6123" max="6123" width="33.7109375" style="787" customWidth="1"/>
    <col min="6124" max="6124" width="3.7109375" style="787" customWidth="1"/>
    <col min="6125" max="6125" width="16.42578125" style="787" customWidth="1"/>
    <col min="6126" max="6130" width="11.7109375" style="787" customWidth="1"/>
    <col min="6131" max="6131" width="29.7109375" style="787" customWidth="1"/>
    <col min="6132" max="6132" width="20.7109375" style="787" customWidth="1"/>
    <col min="6133" max="6136" width="11" style="787" customWidth="1"/>
    <col min="6137" max="6141" width="14.42578125" style="787" customWidth="1"/>
    <col min="6142" max="6142" width="37.28515625" style="787" customWidth="1"/>
    <col min="6143" max="6144" width="11" style="787" customWidth="1"/>
    <col min="6145" max="6154" width="9.85546875" style="787" customWidth="1"/>
    <col min="6155" max="6158" width="11" style="787" customWidth="1"/>
    <col min="6159" max="6159" width="14.42578125" style="787" customWidth="1"/>
    <col min="6160" max="6160" width="4.140625" style="787" customWidth="1"/>
    <col min="6161" max="6161" width="13.28515625" style="787" customWidth="1"/>
    <col min="6162" max="6162" width="28.140625" style="787" customWidth="1"/>
    <col min="6163" max="6163" width="11" style="787" customWidth="1"/>
    <col min="6164" max="6164" width="14.42578125" style="787" customWidth="1"/>
    <col min="6165" max="6165" width="4.140625" style="787" customWidth="1"/>
    <col min="6166" max="6167" width="11" style="787" customWidth="1"/>
    <col min="6168" max="6168" width="14.42578125" style="787" customWidth="1"/>
    <col min="6169" max="6169" width="4.140625" style="787" customWidth="1"/>
    <col min="6170" max="6170" width="14.42578125" style="787" customWidth="1"/>
    <col min="6171" max="6374" width="11" style="787"/>
    <col min="6375" max="6375" width="37" style="787" customWidth="1"/>
    <col min="6376" max="6378" width="12.7109375" style="787" customWidth="1"/>
    <col min="6379" max="6379" width="33.7109375" style="787" customWidth="1"/>
    <col min="6380" max="6380" width="3.7109375" style="787" customWidth="1"/>
    <col min="6381" max="6381" width="16.42578125" style="787" customWidth="1"/>
    <col min="6382" max="6386" width="11.7109375" style="787" customWidth="1"/>
    <col min="6387" max="6387" width="29.7109375" style="787" customWidth="1"/>
    <col min="6388" max="6388" width="20.7109375" style="787" customWidth="1"/>
    <col min="6389" max="6392" width="11" style="787" customWidth="1"/>
    <col min="6393" max="6397" width="14.42578125" style="787" customWidth="1"/>
    <col min="6398" max="6398" width="37.28515625" style="787" customWidth="1"/>
    <col min="6399" max="6400" width="11" style="787" customWidth="1"/>
    <col min="6401" max="6410" width="9.85546875" style="787" customWidth="1"/>
    <col min="6411" max="6414" width="11" style="787" customWidth="1"/>
    <col min="6415" max="6415" width="14.42578125" style="787" customWidth="1"/>
    <col min="6416" max="6416" width="4.140625" style="787" customWidth="1"/>
    <col min="6417" max="6417" width="13.28515625" style="787" customWidth="1"/>
    <col min="6418" max="6418" width="28.140625" style="787" customWidth="1"/>
    <col min="6419" max="6419" width="11" style="787" customWidth="1"/>
    <col min="6420" max="6420" width="14.42578125" style="787" customWidth="1"/>
    <col min="6421" max="6421" width="4.140625" style="787" customWidth="1"/>
    <col min="6422" max="6423" width="11" style="787" customWidth="1"/>
    <col min="6424" max="6424" width="14.42578125" style="787" customWidth="1"/>
    <col min="6425" max="6425" width="4.140625" style="787" customWidth="1"/>
    <col min="6426" max="6426" width="14.42578125" style="787" customWidth="1"/>
    <col min="6427" max="6630" width="11" style="787"/>
    <col min="6631" max="6631" width="37" style="787" customWidth="1"/>
    <col min="6632" max="6634" width="12.7109375" style="787" customWidth="1"/>
    <col min="6635" max="6635" width="33.7109375" style="787" customWidth="1"/>
    <col min="6636" max="6636" width="3.7109375" style="787" customWidth="1"/>
    <col min="6637" max="6637" width="16.42578125" style="787" customWidth="1"/>
    <col min="6638" max="6642" width="11.7109375" style="787" customWidth="1"/>
    <col min="6643" max="6643" width="29.7109375" style="787" customWidth="1"/>
    <col min="6644" max="6644" width="20.7109375" style="787" customWidth="1"/>
    <col min="6645" max="6648" width="11" style="787" customWidth="1"/>
    <col min="6649" max="6653" width="14.42578125" style="787" customWidth="1"/>
    <col min="6654" max="6654" width="37.28515625" style="787" customWidth="1"/>
    <col min="6655" max="6656" width="11" style="787" customWidth="1"/>
    <col min="6657" max="6666" width="9.85546875" style="787" customWidth="1"/>
    <col min="6667" max="6670" width="11" style="787" customWidth="1"/>
    <col min="6671" max="6671" width="14.42578125" style="787" customWidth="1"/>
    <col min="6672" max="6672" width="4.140625" style="787" customWidth="1"/>
    <col min="6673" max="6673" width="13.28515625" style="787" customWidth="1"/>
    <col min="6674" max="6674" width="28.140625" style="787" customWidth="1"/>
    <col min="6675" max="6675" width="11" style="787" customWidth="1"/>
    <col min="6676" max="6676" width="14.42578125" style="787" customWidth="1"/>
    <col min="6677" max="6677" width="4.140625" style="787" customWidth="1"/>
    <col min="6678" max="6679" width="11" style="787" customWidth="1"/>
    <col min="6680" max="6680" width="14.42578125" style="787" customWidth="1"/>
    <col min="6681" max="6681" width="4.140625" style="787" customWidth="1"/>
    <col min="6682" max="6682" width="14.42578125" style="787" customWidth="1"/>
    <col min="6683" max="6886" width="11" style="787"/>
    <col min="6887" max="6887" width="37" style="787" customWidth="1"/>
    <col min="6888" max="6890" width="12.7109375" style="787" customWidth="1"/>
    <col min="6891" max="6891" width="33.7109375" style="787" customWidth="1"/>
    <col min="6892" max="6892" width="3.7109375" style="787" customWidth="1"/>
    <col min="6893" max="6893" width="16.42578125" style="787" customWidth="1"/>
    <col min="6894" max="6898" width="11.7109375" style="787" customWidth="1"/>
    <col min="6899" max="6899" width="29.7109375" style="787" customWidth="1"/>
    <col min="6900" max="6900" width="20.7109375" style="787" customWidth="1"/>
    <col min="6901" max="6904" width="11" style="787" customWidth="1"/>
    <col min="6905" max="6909" width="14.42578125" style="787" customWidth="1"/>
    <col min="6910" max="6910" width="37.28515625" style="787" customWidth="1"/>
    <col min="6911" max="6912" width="11" style="787" customWidth="1"/>
    <col min="6913" max="6922" width="9.85546875" style="787" customWidth="1"/>
    <col min="6923" max="6926" width="11" style="787" customWidth="1"/>
    <col min="6927" max="6927" width="14.42578125" style="787" customWidth="1"/>
    <col min="6928" max="6928" width="4.140625" style="787" customWidth="1"/>
    <col min="6929" max="6929" width="13.28515625" style="787" customWidth="1"/>
    <col min="6930" max="6930" width="28.140625" style="787" customWidth="1"/>
    <col min="6931" max="6931" width="11" style="787" customWidth="1"/>
    <col min="6932" max="6932" width="14.42578125" style="787" customWidth="1"/>
    <col min="6933" max="6933" width="4.140625" style="787" customWidth="1"/>
    <col min="6934" max="6935" width="11" style="787" customWidth="1"/>
    <col min="6936" max="6936" width="14.42578125" style="787" customWidth="1"/>
    <col min="6937" max="6937" width="4.140625" style="787" customWidth="1"/>
    <col min="6938" max="6938" width="14.42578125" style="787" customWidth="1"/>
    <col min="6939" max="7142" width="11" style="787"/>
    <col min="7143" max="7143" width="37" style="787" customWidth="1"/>
    <col min="7144" max="7146" width="12.7109375" style="787" customWidth="1"/>
    <col min="7147" max="7147" width="33.7109375" style="787" customWidth="1"/>
    <col min="7148" max="7148" width="3.7109375" style="787" customWidth="1"/>
    <col min="7149" max="7149" width="16.42578125" style="787" customWidth="1"/>
    <col min="7150" max="7154" width="11.7109375" style="787" customWidth="1"/>
    <col min="7155" max="7155" width="29.7109375" style="787" customWidth="1"/>
    <col min="7156" max="7156" width="20.7109375" style="787" customWidth="1"/>
    <col min="7157" max="7160" width="11" style="787" customWidth="1"/>
    <col min="7161" max="7165" width="14.42578125" style="787" customWidth="1"/>
    <col min="7166" max="7166" width="37.28515625" style="787" customWidth="1"/>
    <col min="7167" max="7168" width="11" style="787" customWidth="1"/>
    <col min="7169" max="7178" width="9.85546875" style="787" customWidth="1"/>
    <col min="7179" max="7182" width="11" style="787" customWidth="1"/>
    <col min="7183" max="7183" width="14.42578125" style="787" customWidth="1"/>
    <col min="7184" max="7184" width="4.140625" style="787" customWidth="1"/>
    <col min="7185" max="7185" width="13.28515625" style="787" customWidth="1"/>
    <col min="7186" max="7186" width="28.140625" style="787" customWidth="1"/>
    <col min="7187" max="7187" width="11" style="787" customWidth="1"/>
    <col min="7188" max="7188" width="14.42578125" style="787" customWidth="1"/>
    <col min="7189" max="7189" width="4.140625" style="787" customWidth="1"/>
    <col min="7190" max="7191" width="11" style="787" customWidth="1"/>
    <col min="7192" max="7192" width="14.42578125" style="787" customWidth="1"/>
    <col min="7193" max="7193" width="4.140625" style="787" customWidth="1"/>
    <col min="7194" max="7194" width="14.42578125" style="787" customWidth="1"/>
    <col min="7195" max="7398" width="11" style="787"/>
    <col min="7399" max="7399" width="37" style="787" customWidth="1"/>
    <col min="7400" max="7402" width="12.7109375" style="787" customWidth="1"/>
    <col min="7403" max="7403" width="33.7109375" style="787" customWidth="1"/>
    <col min="7404" max="7404" width="3.7109375" style="787" customWidth="1"/>
    <col min="7405" max="7405" width="16.42578125" style="787" customWidth="1"/>
    <col min="7406" max="7410" width="11.7109375" style="787" customWidth="1"/>
    <col min="7411" max="7411" width="29.7109375" style="787" customWidth="1"/>
    <col min="7412" max="7412" width="20.7109375" style="787" customWidth="1"/>
    <col min="7413" max="7416" width="11" style="787" customWidth="1"/>
    <col min="7417" max="7421" width="14.42578125" style="787" customWidth="1"/>
    <col min="7422" max="7422" width="37.28515625" style="787" customWidth="1"/>
    <col min="7423" max="7424" width="11" style="787" customWidth="1"/>
    <col min="7425" max="7434" width="9.85546875" style="787" customWidth="1"/>
    <col min="7435" max="7438" width="11" style="787" customWidth="1"/>
    <col min="7439" max="7439" width="14.42578125" style="787" customWidth="1"/>
    <col min="7440" max="7440" width="4.140625" style="787" customWidth="1"/>
    <col min="7441" max="7441" width="13.28515625" style="787" customWidth="1"/>
    <col min="7442" max="7442" width="28.140625" style="787" customWidth="1"/>
    <col min="7443" max="7443" width="11" style="787" customWidth="1"/>
    <col min="7444" max="7444" width="14.42578125" style="787" customWidth="1"/>
    <col min="7445" max="7445" width="4.140625" style="787" customWidth="1"/>
    <col min="7446" max="7447" width="11" style="787" customWidth="1"/>
    <col min="7448" max="7448" width="14.42578125" style="787" customWidth="1"/>
    <col min="7449" max="7449" width="4.140625" style="787" customWidth="1"/>
    <col min="7450" max="7450" width="14.42578125" style="787" customWidth="1"/>
    <col min="7451" max="7654" width="11" style="787"/>
    <col min="7655" max="7655" width="37" style="787" customWidth="1"/>
    <col min="7656" max="7658" width="12.7109375" style="787" customWidth="1"/>
    <col min="7659" max="7659" width="33.7109375" style="787" customWidth="1"/>
    <col min="7660" max="7660" width="3.7109375" style="787" customWidth="1"/>
    <col min="7661" max="7661" width="16.42578125" style="787" customWidth="1"/>
    <col min="7662" max="7666" width="11.7109375" style="787" customWidth="1"/>
    <col min="7667" max="7667" width="29.7109375" style="787" customWidth="1"/>
    <col min="7668" max="7668" width="20.7109375" style="787" customWidth="1"/>
    <col min="7669" max="7672" width="11" style="787" customWidth="1"/>
    <col min="7673" max="7677" width="14.42578125" style="787" customWidth="1"/>
    <col min="7678" max="7678" width="37.28515625" style="787" customWidth="1"/>
    <col min="7679" max="7680" width="11" style="787" customWidth="1"/>
    <col min="7681" max="7690" width="9.85546875" style="787" customWidth="1"/>
    <col min="7691" max="7694" width="11" style="787" customWidth="1"/>
    <col min="7695" max="7695" width="14.42578125" style="787" customWidth="1"/>
    <col min="7696" max="7696" width="4.140625" style="787" customWidth="1"/>
    <col min="7697" max="7697" width="13.28515625" style="787" customWidth="1"/>
    <col min="7698" max="7698" width="28.140625" style="787" customWidth="1"/>
    <col min="7699" max="7699" width="11" style="787" customWidth="1"/>
    <col min="7700" max="7700" width="14.42578125" style="787" customWidth="1"/>
    <col min="7701" max="7701" width="4.140625" style="787" customWidth="1"/>
    <col min="7702" max="7703" width="11" style="787" customWidth="1"/>
    <col min="7704" max="7704" width="14.42578125" style="787" customWidth="1"/>
    <col min="7705" max="7705" width="4.140625" style="787" customWidth="1"/>
    <col min="7706" max="7706" width="14.42578125" style="787" customWidth="1"/>
    <col min="7707" max="7910" width="11" style="787"/>
    <col min="7911" max="7911" width="37" style="787" customWidth="1"/>
    <col min="7912" max="7914" width="12.7109375" style="787" customWidth="1"/>
    <col min="7915" max="7915" width="33.7109375" style="787" customWidth="1"/>
    <col min="7916" max="7916" width="3.7109375" style="787" customWidth="1"/>
    <col min="7917" max="7917" width="16.42578125" style="787" customWidth="1"/>
    <col min="7918" max="7922" width="11.7109375" style="787" customWidth="1"/>
    <col min="7923" max="7923" width="29.7109375" style="787" customWidth="1"/>
    <col min="7924" max="7924" width="20.7109375" style="787" customWidth="1"/>
    <col min="7925" max="7928" width="11" style="787" customWidth="1"/>
    <col min="7929" max="7933" width="14.42578125" style="787" customWidth="1"/>
    <col min="7934" max="7934" width="37.28515625" style="787" customWidth="1"/>
    <col min="7935" max="7936" width="11" style="787" customWidth="1"/>
    <col min="7937" max="7946" width="9.85546875" style="787" customWidth="1"/>
    <col min="7947" max="7950" width="11" style="787" customWidth="1"/>
    <col min="7951" max="7951" width="14.42578125" style="787" customWidth="1"/>
    <col min="7952" max="7952" width="4.140625" style="787" customWidth="1"/>
    <col min="7953" max="7953" width="13.28515625" style="787" customWidth="1"/>
    <col min="7954" max="7954" width="28.140625" style="787" customWidth="1"/>
    <col min="7955" max="7955" width="11" style="787" customWidth="1"/>
    <col min="7956" max="7956" width="14.42578125" style="787" customWidth="1"/>
    <col min="7957" max="7957" width="4.140625" style="787" customWidth="1"/>
    <col min="7958" max="7959" width="11" style="787" customWidth="1"/>
    <col min="7960" max="7960" width="14.42578125" style="787" customWidth="1"/>
    <col min="7961" max="7961" width="4.140625" style="787" customWidth="1"/>
    <col min="7962" max="7962" width="14.42578125" style="787" customWidth="1"/>
    <col min="7963" max="8166" width="11" style="787"/>
    <col min="8167" max="8167" width="37" style="787" customWidth="1"/>
    <col min="8168" max="8170" width="12.7109375" style="787" customWidth="1"/>
    <col min="8171" max="8171" width="33.7109375" style="787" customWidth="1"/>
    <col min="8172" max="8172" width="3.7109375" style="787" customWidth="1"/>
    <col min="8173" max="8173" width="16.42578125" style="787" customWidth="1"/>
    <col min="8174" max="8178" width="11.7109375" style="787" customWidth="1"/>
    <col min="8179" max="8179" width="29.7109375" style="787" customWidth="1"/>
    <col min="8180" max="8180" width="20.7109375" style="787" customWidth="1"/>
    <col min="8181" max="8184" width="11" style="787" customWidth="1"/>
    <col min="8185" max="8189" width="14.42578125" style="787" customWidth="1"/>
    <col min="8190" max="8190" width="37.28515625" style="787" customWidth="1"/>
    <col min="8191" max="8192" width="11" style="787" customWidth="1"/>
    <col min="8193" max="8202" width="9.85546875" style="787" customWidth="1"/>
    <col min="8203" max="8206" width="11" style="787" customWidth="1"/>
    <col min="8207" max="8207" width="14.42578125" style="787" customWidth="1"/>
    <col min="8208" max="8208" width="4.140625" style="787" customWidth="1"/>
    <col min="8209" max="8209" width="13.28515625" style="787" customWidth="1"/>
    <col min="8210" max="8210" width="28.140625" style="787" customWidth="1"/>
    <col min="8211" max="8211" width="11" style="787" customWidth="1"/>
    <col min="8212" max="8212" width="14.42578125" style="787" customWidth="1"/>
    <col min="8213" max="8213" width="4.140625" style="787" customWidth="1"/>
    <col min="8214" max="8215" width="11" style="787" customWidth="1"/>
    <col min="8216" max="8216" width="14.42578125" style="787" customWidth="1"/>
    <col min="8217" max="8217" width="4.140625" style="787" customWidth="1"/>
    <col min="8218" max="8218" width="14.42578125" style="787" customWidth="1"/>
    <col min="8219" max="8422" width="11" style="787"/>
    <col min="8423" max="8423" width="37" style="787" customWidth="1"/>
    <col min="8424" max="8426" width="12.7109375" style="787" customWidth="1"/>
    <col min="8427" max="8427" width="33.7109375" style="787" customWidth="1"/>
    <col min="8428" max="8428" width="3.7109375" style="787" customWidth="1"/>
    <col min="8429" max="8429" width="16.42578125" style="787" customWidth="1"/>
    <col min="8430" max="8434" width="11.7109375" style="787" customWidth="1"/>
    <col min="8435" max="8435" width="29.7109375" style="787" customWidth="1"/>
    <col min="8436" max="8436" width="20.7109375" style="787" customWidth="1"/>
    <col min="8437" max="8440" width="11" style="787" customWidth="1"/>
    <col min="8441" max="8445" width="14.42578125" style="787" customWidth="1"/>
    <col min="8446" max="8446" width="37.28515625" style="787" customWidth="1"/>
    <col min="8447" max="8448" width="11" style="787" customWidth="1"/>
    <col min="8449" max="8458" width="9.85546875" style="787" customWidth="1"/>
    <col min="8459" max="8462" width="11" style="787" customWidth="1"/>
    <col min="8463" max="8463" width="14.42578125" style="787" customWidth="1"/>
    <col min="8464" max="8464" width="4.140625" style="787" customWidth="1"/>
    <col min="8465" max="8465" width="13.28515625" style="787" customWidth="1"/>
    <col min="8466" max="8466" width="28.140625" style="787" customWidth="1"/>
    <col min="8467" max="8467" width="11" style="787" customWidth="1"/>
    <col min="8468" max="8468" width="14.42578125" style="787" customWidth="1"/>
    <col min="8469" max="8469" width="4.140625" style="787" customWidth="1"/>
    <col min="8470" max="8471" width="11" style="787" customWidth="1"/>
    <col min="8472" max="8472" width="14.42578125" style="787" customWidth="1"/>
    <col min="8473" max="8473" width="4.140625" style="787" customWidth="1"/>
    <col min="8474" max="8474" width="14.42578125" style="787" customWidth="1"/>
    <col min="8475" max="8678" width="11" style="787"/>
    <col min="8679" max="8679" width="37" style="787" customWidth="1"/>
    <col min="8680" max="8682" width="12.7109375" style="787" customWidth="1"/>
    <col min="8683" max="8683" width="33.7109375" style="787" customWidth="1"/>
    <col min="8684" max="8684" width="3.7109375" style="787" customWidth="1"/>
    <col min="8685" max="8685" width="16.42578125" style="787" customWidth="1"/>
    <col min="8686" max="8690" width="11.7109375" style="787" customWidth="1"/>
    <col min="8691" max="8691" width="29.7109375" style="787" customWidth="1"/>
    <col min="8692" max="8692" width="20.7109375" style="787" customWidth="1"/>
    <col min="8693" max="8696" width="11" style="787" customWidth="1"/>
    <col min="8697" max="8701" width="14.42578125" style="787" customWidth="1"/>
    <col min="8702" max="8702" width="37.28515625" style="787" customWidth="1"/>
    <col min="8703" max="8704" width="11" style="787" customWidth="1"/>
    <col min="8705" max="8714" width="9.85546875" style="787" customWidth="1"/>
    <col min="8715" max="8718" width="11" style="787" customWidth="1"/>
    <col min="8719" max="8719" width="14.42578125" style="787" customWidth="1"/>
    <col min="8720" max="8720" width="4.140625" style="787" customWidth="1"/>
    <col min="8721" max="8721" width="13.28515625" style="787" customWidth="1"/>
    <col min="8722" max="8722" width="28.140625" style="787" customWidth="1"/>
    <col min="8723" max="8723" width="11" style="787" customWidth="1"/>
    <col min="8724" max="8724" width="14.42578125" style="787" customWidth="1"/>
    <col min="8725" max="8725" width="4.140625" style="787" customWidth="1"/>
    <col min="8726" max="8727" width="11" style="787" customWidth="1"/>
    <col min="8728" max="8728" width="14.42578125" style="787" customWidth="1"/>
    <col min="8729" max="8729" width="4.140625" style="787" customWidth="1"/>
    <col min="8730" max="8730" width="14.42578125" style="787" customWidth="1"/>
    <col min="8731" max="8934" width="11" style="787"/>
    <col min="8935" max="8935" width="37" style="787" customWidth="1"/>
    <col min="8936" max="8938" width="12.7109375" style="787" customWidth="1"/>
    <col min="8939" max="8939" width="33.7109375" style="787" customWidth="1"/>
    <col min="8940" max="8940" width="3.7109375" style="787" customWidth="1"/>
    <col min="8941" max="8941" width="16.42578125" style="787" customWidth="1"/>
    <col min="8942" max="8946" width="11.7109375" style="787" customWidth="1"/>
    <col min="8947" max="8947" width="29.7109375" style="787" customWidth="1"/>
    <col min="8948" max="8948" width="20.7109375" style="787" customWidth="1"/>
    <col min="8949" max="8952" width="11" style="787" customWidth="1"/>
    <col min="8953" max="8957" width="14.42578125" style="787" customWidth="1"/>
    <col min="8958" max="8958" width="37.28515625" style="787" customWidth="1"/>
    <col min="8959" max="8960" width="11" style="787" customWidth="1"/>
    <col min="8961" max="8970" width="9.85546875" style="787" customWidth="1"/>
    <col min="8971" max="8974" width="11" style="787" customWidth="1"/>
    <col min="8975" max="8975" width="14.42578125" style="787" customWidth="1"/>
    <col min="8976" max="8976" width="4.140625" style="787" customWidth="1"/>
    <col min="8977" max="8977" width="13.28515625" style="787" customWidth="1"/>
    <col min="8978" max="8978" width="28.140625" style="787" customWidth="1"/>
    <col min="8979" max="8979" width="11" style="787" customWidth="1"/>
    <col min="8980" max="8980" width="14.42578125" style="787" customWidth="1"/>
    <col min="8981" max="8981" width="4.140625" style="787" customWidth="1"/>
    <col min="8982" max="8983" width="11" style="787" customWidth="1"/>
    <col min="8984" max="8984" width="14.42578125" style="787" customWidth="1"/>
    <col min="8985" max="8985" width="4.140625" style="787" customWidth="1"/>
    <col min="8986" max="8986" width="14.42578125" style="787" customWidth="1"/>
    <col min="8987" max="9190" width="11" style="787"/>
    <col min="9191" max="9191" width="37" style="787" customWidth="1"/>
    <col min="9192" max="9194" width="12.7109375" style="787" customWidth="1"/>
    <col min="9195" max="9195" width="33.7109375" style="787" customWidth="1"/>
    <col min="9196" max="9196" width="3.7109375" style="787" customWidth="1"/>
    <col min="9197" max="9197" width="16.42578125" style="787" customWidth="1"/>
    <col min="9198" max="9202" width="11.7109375" style="787" customWidth="1"/>
    <col min="9203" max="9203" width="29.7109375" style="787" customWidth="1"/>
    <col min="9204" max="9204" width="20.7109375" style="787" customWidth="1"/>
    <col min="9205" max="9208" width="11" style="787" customWidth="1"/>
    <col min="9209" max="9213" width="14.42578125" style="787" customWidth="1"/>
    <col min="9214" max="9214" width="37.28515625" style="787" customWidth="1"/>
    <col min="9215" max="9216" width="11" style="787" customWidth="1"/>
    <col min="9217" max="9226" width="9.85546875" style="787" customWidth="1"/>
    <col min="9227" max="9230" width="11" style="787" customWidth="1"/>
    <col min="9231" max="9231" width="14.42578125" style="787" customWidth="1"/>
    <col min="9232" max="9232" width="4.140625" style="787" customWidth="1"/>
    <col min="9233" max="9233" width="13.28515625" style="787" customWidth="1"/>
    <col min="9234" max="9234" width="28.140625" style="787" customWidth="1"/>
    <col min="9235" max="9235" width="11" style="787" customWidth="1"/>
    <col min="9236" max="9236" width="14.42578125" style="787" customWidth="1"/>
    <col min="9237" max="9237" width="4.140625" style="787" customWidth="1"/>
    <col min="9238" max="9239" width="11" style="787" customWidth="1"/>
    <col min="9240" max="9240" width="14.42578125" style="787" customWidth="1"/>
    <col min="9241" max="9241" width="4.140625" style="787" customWidth="1"/>
    <col min="9242" max="9242" width="14.42578125" style="787" customWidth="1"/>
    <col min="9243" max="9446" width="11" style="787"/>
    <col min="9447" max="9447" width="37" style="787" customWidth="1"/>
    <col min="9448" max="9450" width="12.7109375" style="787" customWidth="1"/>
    <col min="9451" max="9451" width="33.7109375" style="787" customWidth="1"/>
    <col min="9452" max="9452" width="3.7109375" style="787" customWidth="1"/>
    <col min="9453" max="9453" width="16.42578125" style="787" customWidth="1"/>
    <col min="9454" max="9458" width="11.7109375" style="787" customWidth="1"/>
    <col min="9459" max="9459" width="29.7109375" style="787" customWidth="1"/>
    <col min="9460" max="9460" width="20.7109375" style="787" customWidth="1"/>
    <col min="9461" max="9464" width="11" style="787" customWidth="1"/>
    <col min="9465" max="9469" width="14.42578125" style="787" customWidth="1"/>
    <col min="9470" max="9470" width="37.28515625" style="787" customWidth="1"/>
    <col min="9471" max="9472" width="11" style="787" customWidth="1"/>
    <col min="9473" max="9482" width="9.85546875" style="787" customWidth="1"/>
    <col min="9483" max="9486" width="11" style="787" customWidth="1"/>
    <col min="9487" max="9487" width="14.42578125" style="787" customWidth="1"/>
    <col min="9488" max="9488" width="4.140625" style="787" customWidth="1"/>
    <col min="9489" max="9489" width="13.28515625" style="787" customWidth="1"/>
    <col min="9490" max="9490" width="28.140625" style="787" customWidth="1"/>
    <col min="9491" max="9491" width="11" style="787" customWidth="1"/>
    <col min="9492" max="9492" width="14.42578125" style="787" customWidth="1"/>
    <col min="9493" max="9493" width="4.140625" style="787" customWidth="1"/>
    <col min="9494" max="9495" width="11" style="787" customWidth="1"/>
    <col min="9496" max="9496" width="14.42578125" style="787" customWidth="1"/>
    <col min="9497" max="9497" width="4.140625" style="787" customWidth="1"/>
    <col min="9498" max="9498" width="14.42578125" style="787" customWidth="1"/>
    <col min="9499" max="9702" width="11" style="787"/>
    <col min="9703" max="9703" width="37" style="787" customWidth="1"/>
    <col min="9704" max="9706" width="12.7109375" style="787" customWidth="1"/>
    <col min="9707" max="9707" width="33.7109375" style="787" customWidth="1"/>
    <col min="9708" max="9708" width="3.7109375" style="787" customWidth="1"/>
    <col min="9709" max="9709" width="16.42578125" style="787" customWidth="1"/>
    <col min="9710" max="9714" width="11.7109375" style="787" customWidth="1"/>
    <col min="9715" max="9715" width="29.7109375" style="787" customWidth="1"/>
    <col min="9716" max="9716" width="20.7109375" style="787" customWidth="1"/>
    <col min="9717" max="9720" width="11" style="787" customWidth="1"/>
    <col min="9721" max="9725" width="14.42578125" style="787" customWidth="1"/>
    <col min="9726" max="9726" width="37.28515625" style="787" customWidth="1"/>
    <col min="9727" max="9728" width="11" style="787" customWidth="1"/>
    <col min="9729" max="9738" width="9.85546875" style="787" customWidth="1"/>
    <col min="9739" max="9742" width="11" style="787" customWidth="1"/>
    <col min="9743" max="9743" width="14.42578125" style="787" customWidth="1"/>
    <col min="9744" max="9744" width="4.140625" style="787" customWidth="1"/>
    <col min="9745" max="9745" width="13.28515625" style="787" customWidth="1"/>
    <col min="9746" max="9746" width="28.140625" style="787" customWidth="1"/>
    <col min="9747" max="9747" width="11" style="787" customWidth="1"/>
    <col min="9748" max="9748" width="14.42578125" style="787" customWidth="1"/>
    <col min="9749" max="9749" width="4.140625" style="787" customWidth="1"/>
    <col min="9750" max="9751" width="11" style="787" customWidth="1"/>
    <col min="9752" max="9752" width="14.42578125" style="787" customWidth="1"/>
    <col min="9753" max="9753" width="4.140625" style="787" customWidth="1"/>
    <col min="9754" max="9754" width="14.42578125" style="787" customWidth="1"/>
    <col min="9755" max="9958" width="11" style="787"/>
    <col min="9959" max="9959" width="37" style="787" customWidth="1"/>
    <col min="9960" max="9962" width="12.7109375" style="787" customWidth="1"/>
    <col min="9963" max="9963" width="33.7109375" style="787" customWidth="1"/>
    <col min="9964" max="9964" width="3.7109375" style="787" customWidth="1"/>
    <col min="9965" max="9965" width="16.42578125" style="787" customWidth="1"/>
    <col min="9966" max="9970" width="11.7109375" style="787" customWidth="1"/>
    <col min="9971" max="9971" width="29.7109375" style="787" customWidth="1"/>
    <col min="9972" max="9972" width="20.7109375" style="787" customWidth="1"/>
    <col min="9973" max="9976" width="11" style="787" customWidth="1"/>
    <col min="9977" max="9981" width="14.42578125" style="787" customWidth="1"/>
    <col min="9982" max="9982" width="37.28515625" style="787" customWidth="1"/>
    <col min="9983" max="9984" width="11" style="787" customWidth="1"/>
    <col min="9985" max="9994" width="9.85546875" style="787" customWidth="1"/>
    <col min="9995" max="9998" width="11" style="787" customWidth="1"/>
    <col min="9999" max="9999" width="14.42578125" style="787" customWidth="1"/>
    <col min="10000" max="10000" width="4.140625" style="787" customWidth="1"/>
    <col min="10001" max="10001" width="13.28515625" style="787" customWidth="1"/>
    <col min="10002" max="10002" width="28.140625" style="787" customWidth="1"/>
    <col min="10003" max="10003" width="11" style="787" customWidth="1"/>
    <col min="10004" max="10004" width="14.42578125" style="787" customWidth="1"/>
    <col min="10005" max="10005" width="4.140625" style="787" customWidth="1"/>
    <col min="10006" max="10007" width="11" style="787" customWidth="1"/>
    <col min="10008" max="10008" width="14.42578125" style="787" customWidth="1"/>
    <col min="10009" max="10009" width="4.140625" style="787" customWidth="1"/>
    <col min="10010" max="10010" width="14.42578125" style="787" customWidth="1"/>
    <col min="10011" max="10214" width="11" style="787"/>
    <col min="10215" max="10215" width="37" style="787" customWidth="1"/>
    <col min="10216" max="10218" width="12.7109375" style="787" customWidth="1"/>
    <col min="10219" max="10219" width="33.7109375" style="787" customWidth="1"/>
    <col min="10220" max="10220" width="3.7109375" style="787" customWidth="1"/>
    <col min="10221" max="10221" width="16.42578125" style="787" customWidth="1"/>
    <col min="10222" max="10226" width="11.7109375" style="787" customWidth="1"/>
    <col min="10227" max="10227" width="29.7109375" style="787" customWidth="1"/>
    <col min="10228" max="10228" width="20.7109375" style="787" customWidth="1"/>
    <col min="10229" max="10232" width="11" style="787" customWidth="1"/>
    <col min="10233" max="10237" width="14.42578125" style="787" customWidth="1"/>
    <col min="10238" max="10238" width="37.28515625" style="787" customWidth="1"/>
    <col min="10239" max="10240" width="11" style="787" customWidth="1"/>
    <col min="10241" max="10250" width="9.85546875" style="787" customWidth="1"/>
    <col min="10251" max="10254" width="11" style="787" customWidth="1"/>
    <col min="10255" max="10255" width="14.42578125" style="787" customWidth="1"/>
    <col min="10256" max="10256" width="4.140625" style="787" customWidth="1"/>
    <col min="10257" max="10257" width="13.28515625" style="787" customWidth="1"/>
    <col min="10258" max="10258" width="28.140625" style="787" customWidth="1"/>
    <col min="10259" max="10259" width="11" style="787" customWidth="1"/>
    <col min="10260" max="10260" width="14.42578125" style="787" customWidth="1"/>
    <col min="10261" max="10261" width="4.140625" style="787" customWidth="1"/>
    <col min="10262" max="10263" width="11" style="787" customWidth="1"/>
    <col min="10264" max="10264" width="14.42578125" style="787" customWidth="1"/>
    <col min="10265" max="10265" width="4.140625" style="787" customWidth="1"/>
    <col min="10266" max="10266" width="14.42578125" style="787" customWidth="1"/>
    <col min="10267" max="10470" width="11" style="787"/>
    <col min="10471" max="10471" width="37" style="787" customWidth="1"/>
    <col min="10472" max="10474" width="12.7109375" style="787" customWidth="1"/>
    <col min="10475" max="10475" width="33.7109375" style="787" customWidth="1"/>
    <col min="10476" max="10476" width="3.7109375" style="787" customWidth="1"/>
    <col min="10477" max="10477" width="16.42578125" style="787" customWidth="1"/>
    <col min="10478" max="10482" width="11.7109375" style="787" customWidth="1"/>
    <col min="10483" max="10483" width="29.7109375" style="787" customWidth="1"/>
    <col min="10484" max="10484" width="20.7109375" style="787" customWidth="1"/>
    <col min="10485" max="10488" width="11" style="787" customWidth="1"/>
    <col min="10489" max="10493" width="14.42578125" style="787" customWidth="1"/>
    <col min="10494" max="10494" width="37.28515625" style="787" customWidth="1"/>
    <col min="10495" max="10496" width="11" style="787" customWidth="1"/>
    <col min="10497" max="10506" width="9.85546875" style="787" customWidth="1"/>
    <col min="10507" max="10510" width="11" style="787" customWidth="1"/>
    <col min="10511" max="10511" width="14.42578125" style="787" customWidth="1"/>
    <col min="10512" max="10512" width="4.140625" style="787" customWidth="1"/>
    <col min="10513" max="10513" width="13.28515625" style="787" customWidth="1"/>
    <col min="10514" max="10514" width="28.140625" style="787" customWidth="1"/>
    <col min="10515" max="10515" width="11" style="787" customWidth="1"/>
    <col min="10516" max="10516" width="14.42578125" style="787" customWidth="1"/>
    <col min="10517" max="10517" width="4.140625" style="787" customWidth="1"/>
    <col min="10518" max="10519" width="11" style="787" customWidth="1"/>
    <col min="10520" max="10520" width="14.42578125" style="787" customWidth="1"/>
    <col min="10521" max="10521" width="4.140625" style="787" customWidth="1"/>
    <col min="10522" max="10522" width="14.42578125" style="787" customWidth="1"/>
    <col min="10523" max="10726" width="11" style="787"/>
    <col min="10727" max="10727" width="37" style="787" customWidth="1"/>
    <col min="10728" max="10730" width="12.7109375" style="787" customWidth="1"/>
    <col min="10731" max="10731" width="33.7109375" style="787" customWidth="1"/>
    <col min="10732" max="10732" width="3.7109375" style="787" customWidth="1"/>
    <col min="10733" max="10733" width="16.42578125" style="787" customWidth="1"/>
    <col min="10734" max="10738" width="11.7109375" style="787" customWidth="1"/>
    <col min="10739" max="10739" width="29.7109375" style="787" customWidth="1"/>
    <col min="10740" max="10740" width="20.7109375" style="787" customWidth="1"/>
    <col min="10741" max="10744" width="11" style="787" customWidth="1"/>
    <col min="10745" max="10749" width="14.42578125" style="787" customWidth="1"/>
    <col min="10750" max="10750" width="37.28515625" style="787" customWidth="1"/>
    <col min="10751" max="10752" width="11" style="787" customWidth="1"/>
    <col min="10753" max="10762" width="9.85546875" style="787" customWidth="1"/>
    <col min="10763" max="10766" width="11" style="787" customWidth="1"/>
    <col min="10767" max="10767" width="14.42578125" style="787" customWidth="1"/>
    <col min="10768" max="10768" width="4.140625" style="787" customWidth="1"/>
    <col min="10769" max="10769" width="13.28515625" style="787" customWidth="1"/>
    <col min="10770" max="10770" width="28.140625" style="787" customWidth="1"/>
    <col min="10771" max="10771" width="11" style="787" customWidth="1"/>
    <col min="10772" max="10772" width="14.42578125" style="787" customWidth="1"/>
    <col min="10773" max="10773" width="4.140625" style="787" customWidth="1"/>
    <col min="10774" max="10775" width="11" style="787" customWidth="1"/>
    <col min="10776" max="10776" width="14.42578125" style="787" customWidth="1"/>
    <col min="10777" max="10777" width="4.140625" style="787" customWidth="1"/>
    <col min="10778" max="10778" width="14.42578125" style="787" customWidth="1"/>
    <col min="10779" max="10982" width="11" style="787"/>
    <col min="10983" max="10983" width="37" style="787" customWidth="1"/>
    <col min="10984" max="10986" width="12.7109375" style="787" customWidth="1"/>
    <col min="10987" max="10987" width="33.7109375" style="787" customWidth="1"/>
    <col min="10988" max="10988" width="3.7109375" style="787" customWidth="1"/>
    <col min="10989" max="10989" width="16.42578125" style="787" customWidth="1"/>
    <col min="10990" max="10994" width="11.7109375" style="787" customWidth="1"/>
    <col min="10995" max="10995" width="29.7109375" style="787" customWidth="1"/>
    <col min="10996" max="10996" width="20.7109375" style="787" customWidth="1"/>
    <col min="10997" max="11000" width="11" style="787" customWidth="1"/>
    <col min="11001" max="11005" width="14.42578125" style="787" customWidth="1"/>
    <col min="11006" max="11006" width="37.28515625" style="787" customWidth="1"/>
    <col min="11007" max="11008" width="11" style="787" customWidth="1"/>
    <col min="11009" max="11018" width="9.85546875" style="787" customWidth="1"/>
    <col min="11019" max="11022" width="11" style="787" customWidth="1"/>
    <col min="11023" max="11023" width="14.42578125" style="787" customWidth="1"/>
    <col min="11024" max="11024" width="4.140625" style="787" customWidth="1"/>
    <col min="11025" max="11025" width="13.28515625" style="787" customWidth="1"/>
    <col min="11026" max="11026" width="28.140625" style="787" customWidth="1"/>
    <col min="11027" max="11027" width="11" style="787" customWidth="1"/>
    <col min="11028" max="11028" width="14.42578125" style="787" customWidth="1"/>
    <col min="11029" max="11029" width="4.140625" style="787" customWidth="1"/>
    <col min="11030" max="11031" width="11" style="787" customWidth="1"/>
    <col min="11032" max="11032" width="14.42578125" style="787" customWidth="1"/>
    <col min="11033" max="11033" width="4.140625" style="787" customWidth="1"/>
    <col min="11034" max="11034" width="14.42578125" style="787" customWidth="1"/>
    <col min="11035" max="11238" width="11" style="787"/>
    <col min="11239" max="11239" width="37" style="787" customWidth="1"/>
    <col min="11240" max="11242" width="12.7109375" style="787" customWidth="1"/>
    <col min="11243" max="11243" width="33.7109375" style="787" customWidth="1"/>
    <col min="11244" max="11244" width="3.7109375" style="787" customWidth="1"/>
    <col min="11245" max="11245" width="16.42578125" style="787" customWidth="1"/>
    <col min="11246" max="11250" width="11.7109375" style="787" customWidth="1"/>
    <col min="11251" max="11251" width="29.7109375" style="787" customWidth="1"/>
    <col min="11252" max="11252" width="20.7109375" style="787" customWidth="1"/>
    <col min="11253" max="11256" width="11" style="787" customWidth="1"/>
    <col min="11257" max="11261" width="14.42578125" style="787" customWidth="1"/>
    <col min="11262" max="11262" width="37.28515625" style="787" customWidth="1"/>
    <col min="11263" max="11264" width="11" style="787" customWidth="1"/>
    <col min="11265" max="11274" width="9.85546875" style="787" customWidth="1"/>
    <col min="11275" max="11278" width="11" style="787" customWidth="1"/>
    <col min="11279" max="11279" width="14.42578125" style="787" customWidth="1"/>
    <col min="11280" max="11280" width="4.140625" style="787" customWidth="1"/>
    <col min="11281" max="11281" width="13.28515625" style="787" customWidth="1"/>
    <col min="11282" max="11282" width="28.140625" style="787" customWidth="1"/>
    <col min="11283" max="11283" width="11" style="787" customWidth="1"/>
    <col min="11284" max="11284" width="14.42578125" style="787" customWidth="1"/>
    <col min="11285" max="11285" width="4.140625" style="787" customWidth="1"/>
    <col min="11286" max="11287" width="11" style="787" customWidth="1"/>
    <col min="11288" max="11288" width="14.42578125" style="787" customWidth="1"/>
    <col min="11289" max="11289" width="4.140625" style="787" customWidth="1"/>
    <col min="11290" max="11290" width="14.42578125" style="787" customWidth="1"/>
    <col min="11291" max="11494" width="11" style="787"/>
    <col min="11495" max="11495" width="37" style="787" customWidth="1"/>
    <col min="11496" max="11498" width="12.7109375" style="787" customWidth="1"/>
    <col min="11499" max="11499" width="33.7109375" style="787" customWidth="1"/>
    <col min="11500" max="11500" width="3.7109375" style="787" customWidth="1"/>
    <col min="11501" max="11501" width="16.42578125" style="787" customWidth="1"/>
    <col min="11502" max="11506" width="11.7109375" style="787" customWidth="1"/>
    <col min="11507" max="11507" width="29.7109375" style="787" customWidth="1"/>
    <col min="11508" max="11508" width="20.7109375" style="787" customWidth="1"/>
    <col min="11509" max="11512" width="11" style="787" customWidth="1"/>
    <col min="11513" max="11517" width="14.42578125" style="787" customWidth="1"/>
    <col min="11518" max="11518" width="37.28515625" style="787" customWidth="1"/>
    <col min="11519" max="11520" width="11" style="787" customWidth="1"/>
    <col min="11521" max="11530" width="9.85546875" style="787" customWidth="1"/>
    <col min="11531" max="11534" width="11" style="787" customWidth="1"/>
    <col min="11535" max="11535" width="14.42578125" style="787" customWidth="1"/>
    <col min="11536" max="11536" width="4.140625" style="787" customWidth="1"/>
    <col min="11537" max="11537" width="13.28515625" style="787" customWidth="1"/>
    <col min="11538" max="11538" width="28.140625" style="787" customWidth="1"/>
    <col min="11539" max="11539" width="11" style="787" customWidth="1"/>
    <col min="11540" max="11540" width="14.42578125" style="787" customWidth="1"/>
    <col min="11541" max="11541" width="4.140625" style="787" customWidth="1"/>
    <col min="11542" max="11543" width="11" style="787" customWidth="1"/>
    <col min="11544" max="11544" width="14.42578125" style="787" customWidth="1"/>
    <col min="11545" max="11545" width="4.140625" style="787" customWidth="1"/>
    <col min="11546" max="11546" width="14.42578125" style="787" customWidth="1"/>
    <col min="11547" max="11750" width="11" style="787"/>
    <col min="11751" max="11751" width="37" style="787" customWidth="1"/>
    <col min="11752" max="11754" width="12.7109375" style="787" customWidth="1"/>
    <col min="11755" max="11755" width="33.7109375" style="787" customWidth="1"/>
    <col min="11756" max="11756" width="3.7109375" style="787" customWidth="1"/>
    <col min="11757" max="11757" width="16.42578125" style="787" customWidth="1"/>
    <col min="11758" max="11762" width="11.7109375" style="787" customWidth="1"/>
    <col min="11763" max="11763" width="29.7109375" style="787" customWidth="1"/>
    <col min="11764" max="11764" width="20.7109375" style="787" customWidth="1"/>
    <col min="11765" max="11768" width="11" style="787" customWidth="1"/>
    <col min="11769" max="11773" width="14.42578125" style="787" customWidth="1"/>
    <col min="11774" max="11774" width="37.28515625" style="787" customWidth="1"/>
    <col min="11775" max="11776" width="11" style="787" customWidth="1"/>
    <col min="11777" max="11786" width="9.85546875" style="787" customWidth="1"/>
    <col min="11787" max="11790" width="11" style="787" customWidth="1"/>
    <col min="11791" max="11791" width="14.42578125" style="787" customWidth="1"/>
    <col min="11792" max="11792" width="4.140625" style="787" customWidth="1"/>
    <col min="11793" max="11793" width="13.28515625" style="787" customWidth="1"/>
    <col min="11794" max="11794" width="28.140625" style="787" customWidth="1"/>
    <col min="11795" max="11795" width="11" style="787" customWidth="1"/>
    <col min="11796" max="11796" width="14.42578125" style="787" customWidth="1"/>
    <col min="11797" max="11797" width="4.140625" style="787" customWidth="1"/>
    <col min="11798" max="11799" width="11" style="787" customWidth="1"/>
    <col min="11800" max="11800" width="14.42578125" style="787" customWidth="1"/>
    <col min="11801" max="11801" width="4.140625" style="787" customWidth="1"/>
    <col min="11802" max="11802" width="14.42578125" style="787" customWidth="1"/>
    <col min="11803" max="12006" width="11" style="787"/>
    <col min="12007" max="12007" width="37" style="787" customWidth="1"/>
    <col min="12008" max="12010" width="12.7109375" style="787" customWidth="1"/>
    <col min="12011" max="12011" width="33.7109375" style="787" customWidth="1"/>
    <col min="12012" max="12012" width="3.7109375" style="787" customWidth="1"/>
    <col min="12013" max="12013" width="16.42578125" style="787" customWidth="1"/>
    <col min="12014" max="12018" width="11.7109375" style="787" customWidth="1"/>
    <col min="12019" max="12019" width="29.7109375" style="787" customWidth="1"/>
    <col min="12020" max="12020" width="20.7109375" style="787" customWidth="1"/>
    <col min="12021" max="12024" width="11" style="787" customWidth="1"/>
    <col min="12025" max="12029" width="14.42578125" style="787" customWidth="1"/>
    <col min="12030" max="12030" width="37.28515625" style="787" customWidth="1"/>
    <col min="12031" max="12032" width="11" style="787" customWidth="1"/>
    <col min="12033" max="12042" width="9.85546875" style="787" customWidth="1"/>
    <col min="12043" max="12046" width="11" style="787" customWidth="1"/>
    <col min="12047" max="12047" width="14.42578125" style="787" customWidth="1"/>
    <col min="12048" max="12048" width="4.140625" style="787" customWidth="1"/>
    <col min="12049" max="12049" width="13.28515625" style="787" customWidth="1"/>
    <col min="12050" max="12050" width="28.140625" style="787" customWidth="1"/>
    <col min="12051" max="12051" width="11" style="787" customWidth="1"/>
    <col min="12052" max="12052" width="14.42578125" style="787" customWidth="1"/>
    <col min="12053" max="12053" width="4.140625" style="787" customWidth="1"/>
    <col min="12054" max="12055" width="11" style="787" customWidth="1"/>
    <col min="12056" max="12056" width="14.42578125" style="787" customWidth="1"/>
    <col min="12057" max="12057" width="4.140625" style="787" customWidth="1"/>
    <col min="12058" max="12058" width="14.42578125" style="787" customWidth="1"/>
    <col min="12059" max="12262" width="11" style="787"/>
    <col min="12263" max="12263" width="37" style="787" customWidth="1"/>
    <col min="12264" max="12266" width="12.7109375" style="787" customWidth="1"/>
    <col min="12267" max="12267" width="33.7109375" style="787" customWidth="1"/>
    <col min="12268" max="12268" width="3.7109375" style="787" customWidth="1"/>
    <col min="12269" max="12269" width="16.42578125" style="787" customWidth="1"/>
    <col min="12270" max="12274" width="11.7109375" style="787" customWidth="1"/>
    <col min="12275" max="12275" width="29.7109375" style="787" customWidth="1"/>
    <col min="12276" max="12276" width="20.7109375" style="787" customWidth="1"/>
    <col min="12277" max="12280" width="11" style="787" customWidth="1"/>
    <col min="12281" max="12285" width="14.42578125" style="787" customWidth="1"/>
    <col min="12286" max="12286" width="37.28515625" style="787" customWidth="1"/>
    <col min="12287" max="12288" width="11" style="787" customWidth="1"/>
    <col min="12289" max="12298" width="9.85546875" style="787" customWidth="1"/>
    <col min="12299" max="12302" width="11" style="787" customWidth="1"/>
    <col min="12303" max="12303" width="14.42578125" style="787" customWidth="1"/>
    <col min="12304" max="12304" width="4.140625" style="787" customWidth="1"/>
    <col min="12305" max="12305" width="13.28515625" style="787" customWidth="1"/>
    <col min="12306" max="12306" width="28.140625" style="787" customWidth="1"/>
    <col min="12307" max="12307" width="11" style="787" customWidth="1"/>
    <col min="12308" max="12308" width="14.42578125" style="787" customWidth="1"/>
    <col min="12309" max="12309" width="4.140625" style="787" customWidth="1"/>
    <col min="12310" max="12311" width="11" style="787" customWidth="1"/>
    <col min="12312" max="12312" width="14.42578125" style="787" customWidth="1"/>
    <col min="12313" max="12313" width="4.140625" style="787" customWidth="1"/>
    <col min="12314" max="12314" width="14.42578125" style="787" customWidth="1"/>
    <col min="12315" max="12518" width="11" style="787"/>
    <col min="12519" max="12519" width="37" style="787" customWidth="1"/>
    <col min="12520" max="12522" width="12.7109375" style="787" customWidth="1"/>
    <col min="12523" max="12523" width="33.7109375" style="787" customWidth="1"/>
    <col min="12524" max="12524" width="3.7109375" style="787" customWidth="1"/>
    <col min="12525" max="12525" width="16.42578125" style="787" customWidth="1"/>
    <col min="12526" max="12530" width="11.7109375" style="787" customWidth="1"/>
    <col min="12531" max="12531" width="29.7109375" style="787" customWidth="1"/>
    <col min="12532" max="12532" width="20.7109375" style="787" customWidth="1"/>
    <col min="12533" max="12536" width="11" style="787" customWidth="1"/>
    <col min="12537" max="12541" width="14.42578125" style="787" customWidth="1"/>
    <col min="12542" max="12542" width="37.28515625" style="787" customWidth="1"/>
    <col min="12543" max="12544" width="11" style="787" customWidth="1"/>
    <col min="12545" max="12554" width="9.85546875" style="787" customWidth="1"/>
    <col min="12555" max="12558" width="11" style="787" customWidth="1"/>
    <col min="12559" max="12559" width="14.42578125" style="787" customWidth="1"/>
    <col min="12560" max="12560" width="4.140625" style="787" customWidth="1"/>
    <col min="12561" max="12561" width="13.28515625" style="787" customWidth="1"/>
    <col min="12562" max="12562" width="28.140625" style="787" customWidth="1"/>
    <col min="12563" max="12563" width="11" style="787" customWidth="1"/>
    <col min="12564" max="12564" width="14.42578125" style="787" customWidth="1"/>
    <col min="12565" max="12565" width="4.140625" style="787" customWidth="1"/>
    <col min="12566" max="12567" width="11" style="787" customWidth="1"/>
    <col min="12568" max="12568" width="14.42578125" style="787" customWidth="1"/>
    <col min="12569" max="12569" width="4.140625" style="787" customWidth="1"/>
    <col min="12570" max="12570" width="14.42578125" style="787" customWidth="1"/>
    <col min="12571" max="12774" width="11" style="787"/>
    <col min="12775" max="12775" width="37" style="787" customWidth="1"/>
    <col min="12776" max="12778" width="12.7109375" style="787" customWidth="1"/>
    <col min="12779" max="12779" width="33.7109375" style="787" customWidth="1"/>
    <col min="12780" max="12780" width="3.7109375" style="787" customWidth="1"/>
    <col min="12781" max="12781" width="16.42578125" style="787" customWidth="1"/>
    <col min="12782" max="12786" width="11.7109375" style="787" customWidth="1"/>
    <col min="12787" max="12787" width="29.7109375" style="787" customWidth="1"/>
    <col min="12788" max="12788" width="20.7109375" style="787" customWidth="1"/>
    <col min="12789" max="12792" width="11" style="787" customWidth="1"/>
    <col min="12793" max="12797" width="14.42578125" style="787" customWidth="1"/>
    <col min="12798" max="12798" width="37.28515625" style="787" customWidth="1"/>
    <col min="12799" max="12800" width="11" style="787" customWidth="1"/>
    <col min="12801" max="12810" width="9.85546875" style="787" customWidth="1"/>
    <col min="12811" max="12814" width="11" style="787" customWidth="1"/>
    <col min="12815" max="12815" width="14.42578125" style="787" customWidth="1"/>
    <col min="12816" max="12816" width="4.140625" style="787" customWidth="1"/>
    <col min="12817" max="12817" width="13.28515625" style="787" customWidth="1"/>
    <col min="12818" max="12818" width="28.140625" style="787" customWidth="1"/>
    <col min="12819" max="12819" width="11" style="787" customWidth="1"/>
    <col min="12820" max="12820" width="14.42578125" style="787" customWidth="1"/>
    <col min="12821" max="12821" width="4.140625" style="787" customWidth="1"/>
    <col min="12822" max="12823" width="11" style="787" customWidth="1"/>
    <col min="12824" max="12824" width="14.42578125" style="787" customWidth="1"/>
    <col min="12825" max="12825" width="4.140625" style="787" customWidth="1"/>
    <col min="12826" max="12826" width="14.42578125" style="787" customWidth="1"/>
    <col min="12827" max="13030" width="11" style="787"/>
    <col min="13031" max="13031" width="37" style="787" customWidth="1"/>
    <col min="13032" max="13034" width="12.7109375" style="787" customWidth="1"/>
    <col min="13035" max="13035" width="33.7109375" style="787" customWidth="1"/>
    <col min="13036" max="13036" width="3.7109375" style="787" customWidth="1"/>
    <col min="13037" max="13037" width="16.42578125" style="787" customWidth="1"/>
    <col min="13038" max="13042" width="11.7109375" style="787" customWidth="1"/>
    <col min="13043" max="13043" width="29.7109375" style="787" customWidth="1"/>
    <col min="13044" max="13044" width="20.7109375" style="787" customWidth="1"/>
    <col min="13045" max="13048" width="11" style="787" customWidth="1"/>
    <col min="13049" max="13053" width="14.42578125" style="787" customWidth="1"/>
    <col min="13054" max="13054" width="37.28515625" style="787" customWidth="1"/>
    <col min="13055" max="13056" width="11" style="787" customWidth="1"/>
    <col min="13057" max="13066" width="9.85546875" style="787" customWidth="1"/>
    <col min="13067" max="13070" width="11" style="787" customWidth="1"/>
    <col min="13071" max="13071" width="14.42578125" style="787" customWidth="1"/>
    <col min="13072" max="13072" width="4.140625" style="787" customWidth="1"/>
    <col min="13073" max="13073" width="13.28515625" style="787" customWidth="1"/>
    <col min="13074" max="13074" width="28.140625" style="787" customWidth="1"/>
    <col min="13075" max="13075" width="11" style="787" customWidth="1"/>
    <col min="13076" max="13076" width="14.42578125" style="787" customWidth="1"/>
    <col min="13077" max="13077" width="4.140625" style="787" customWidth="1"/>
    <col min="13078" max="13079" width="11" style="787" customWidth="1"/>
    <col min="13080" max="13080" width="14.42578125" style="787" customWidth="1"/>
    <col min="13081" max="13081" width="4.140625" style="787" customWidth="1"/>
    <col min="13082" max="13082" width="14.42578125" style="787" customWidth="1"/>
    <col min="13083" max="13286" width="11" style="787"/>
    <col min="13287" max="13287" width="37" style="787" customWidth="1"/>
    <col min="13288" max="13290" width="12.7109375" style="787" customWidth="1"/>
    <col min="13291" max="13291" width="33.7109375" style="787" customWidth="1"/>
    <col min="13292" max="13292" width="3.7109375" style="787" customWidth="1"/>
    <col min="13293" max="13293" width="16.42578125" style="787" customWidth="1"/>
    <col min="13294" max="13298" width="11.7109375" style="787" customWidth="1"/>
    <col min="13299" max="13299" width="29.7109375" style="787" customWidth="1"/>
    <col min="13300" max="13300" width="20.7109375" style="787" customWidth="1"/>
    <col min="13301" max="13304" width="11" style="787" customWidth="1"/>
    <col min="13305" max="13309" width="14.42578125" style="787" customWidth="1"/>
    <col min="13310" max="13310" width="37.28515625" style="787" customWidth="1"/>
    <col min="13311" max="13312" width="11" style="787" customWidth="1"/>
    <col min="13313" max="13322" width="9.85546875" style="787" customWidth="1"/>
    <col min="13323" max="13326" width="11" style="787" customWidth="1"/>
    <col min="13327" max="13327" width="14.42578125" style="787" customWidth="1"/>
    <col min="13328" max="13328" width="4.140625" style="787" customWidth="1"/>
    <col min="13329" max="13329" width="13.28515625" style="787" customWidth="1"/>
    <col min="13330" max="13330" width="28.140625" style="787" customWidth="1"/>
    <col min="13331" max="13331" width="11" style="787" customWidth="1"/>
    <col min="13332" max="13332" width="14.42578125" style="787" customWidth="1"/>
    <col min="13333" max="13333" width="4.140625" style="787" customWidth="1"/>
    <col min="13334" max="13335" width="11" style="787" customWidth="1"/>
    <col min="13336" max="13336" width="14.42578125" style="787" customWidth="1"/>
    <col min="13337" max="13337" width="4.140625" style="787" customWidth="1"/>
    <col min="13338" max="13338" width="14.42578125" style="787" customWidth="1"/>
    <col min="13339" max="13542" width="11" style="787"/>
    <col min="13543" max="13543" width="37" style="787" customWidth="1"/>
    <col min="13544" max="13546" width="12.7109375" style="787" customWidth="1"/>
    <col min="13547" max="13547" width="33.7109375" style="787" customWidth="1"/>
    <col min="13548" max="13548" width="3.7109375" style="787" customWidth="1"/>
    <col min="13549" max="13549" width="16.42578125" style="787" customWidth="1"/>
    <col min="13550" max="13554" width="11.7109375" style="787" customWidth="1"/>
    <col min="13555" max="13555" width="29.7109375" style="787" customWidth="1"/>
    <col min="13556" max="13556" width="20.7109375" style="787" customWidth="1"/>
    <col min="13557" max="13560" width="11" style="787" customWidth="1"/>
    <col min="13561" max="13565" width="14.42578125" style="787" customWidth="1"/>
    <col min="13566" max="13566" width="37.28515625" style="787" customWidth="1"/>
    <col min="13567" max="13568" width="11" style="787" customWidth="1"/>
    <col min="13569" max="13578" width="9.85546875" style="787" customWidth="1"/>
    <col min="13579" max="13582" width="11" style="787" customWidth="1"/>
    <col min="13583" max="13583" width="14.42578125" style="787" customWidth="1"/>
    <col min="13584" max="13584" width="4.140625" style="787" customWidth="1"/>
    <col min="13585" max="13585" width="13.28515625" style="787" customWidth="1"/>
    <col min="13586" max="13586" width="28.140625" style="787" customWidth="1"/>
    <col min="13587" max="13587" width="11" style="787" customWidth="1"/>
    <col min="13588" max="13588" width="14.42578125" style="787" customWidth="1"/>
    <col min="13589" max="13589" width="4.140625" style="787" customWidth="1"/>
    <col min="13590" max="13591" width="11" style="787" customWidth="1"/>
    <col min="13592" max="13592" width="14.42578125" style="787" customWidth="1"/>
    <col min="13593" max="13593" width="4.140625" style="787" customWidth="1"/>
    <col min="13594" max="13594" width="14.42578125" style="787" customWidth="1"/>
    <col min="13595" max="13798" width="11" style="787"/>
    <col min="13799" max="13799" width="37" style="787" customWidth="1"/>
    <col min="13800" max="13802" width="12.7109375" style="787" customWidth="1"/>
    <col min="13803" max="13803" width="33.7109375" style="787" customWidth="1"/>
    <col min="13804" max="13804" width="3.7109375" style="787" customWidth="1"/>
    <col min="13805" max="13805" width="16.42578125" style="787" customWidth="1"/>
    <col min="13806" max="13810" width="11.7109375" style="787" customWidth="1"/>
    <col min="13811" max="13811" width="29.7109375" style="787" customWidth="1"/>
    <col min="13812" max="13812" width="20.7109375" style="787" customWidth="1"/>
    <col min="13813" max="13816" width="11" style="787" customWidth="1"/>
    <col min="13817" max="13821" width="14.42578125" style="787" customWidth="1"/>
    <col min="13822" max="13822" width="37.28515625" style="787" customWidth="1"/>
    <col min="13823" max="13824" width="11" style="787" customWidth="1"/>
    <col min="13825" max="13834" width="9.85546875" style="787" customWidth="1"/>
    <col min="13835" max="13838" width="11" style="787" customWidth="1"/>
    <col min="13839" max="13839" width="14.42578125" style="787" customWidth="1"/>
    <col min="13840" max="13840" width="4.140625" style="787" customWidth="1"/>
    <col min="13841" max="13841" width="13.28515625" style="787" customWidth="1"/>
    <col min="13842" max="13842" width="28.140625" style="787" customWidth="1"/>
    <col min="13843" max="13843" width="11" style="787" customWidth="1"/>
    <col min="13844" max="13844" width="14.42578125" style="787" customWidth="1"/>
    <col min="13845" max="13845" width="4.140625" style="787" customWidth="1"/>
    <col min="13846" max="13847" width="11" style="787" customWidth="1"/>
    <col min="13848" max="13848" width="14.42578125" style="787" customWidth="1"/>
    <col min="13849" max="13849" width="4.140625" style="787" customWidth="1"/>
    <col min="13850" max="13850" width="14.42578125" style="787" customWidth="1"/>
    <col min="13851" max="14054" width="11" style="787"/>
    <col min="14055" max="14055" width="37" style="787" customWidth="1"/>
    <col min="14056" max="14058" width="12.7109375" style="787" customWidth="1"/>
    <col min="14059" max="14059" width="33.7109375" style="787" customWidth="1"/>
    <col min="14060" max="14060" width="3.7109375" style="787" customWidth="1"/>
    <col min="14061" max="14061" width="16.42578125" style="787" customWidth="1"/>
    <col min="14062" max="14066" width="11.7109375" style="787" customWidth="1"/>
    <col min="14067" max="14067" width="29.7109375" style="787" customWidth="1"/>
    <col min="14068" max="14068" width="20.7109375" style="787" customWidth="1"/>
    <col min="14069" max="14072" width="11" style="787" customWidth="1"/>
    <col min="14073" max="14077" width="14.42578125" style="787" customWidth="1"/>
    <col min="14078" max="14078" width="37.28515625" style="787" customWidth="1"/>
    <col min="14079" max="14080" width="11" style="787" customWidth="1"/>
    <col min="14081" max="14090" width="9.85546875" style="787" customWidth="1"/>
    <col min="14091" max="14094" width="11" style="787" customWidth="1"/>
    <col min="14095" max="14095" width="14.42578125" style="787" customWidth="1"/>
    <col min="14096" max="14096" width="4.140625" style="787" customWidth="1"/>
    <col min="14097" max="14097" width="13.28515625" style="787" customWidth="1"/>
    <col min="14098" max="14098" width="28.140625" style="787" customWidth="1"/>
    <col min="14099" max="14099" width="11" style="787" customWidth="1"/>
    <col min="14100" max="14100" width="14.42578125" style="787" customWidth="1"/>
    <col min="14101" max="14101" width="4.140625" style="787" customWidth="1"/>
    <col min="14102" max="14103" width="11" style="787" customWidth="1"/>
    <col min="14104" max="14104" width="14.42578125" style="787" customWidth="1"/>
    <col min="14105" max="14105" width="4.140625" style="787" customWidth="1"/>
    <col min="14106" max="14106" width="14.42578125" style="787" customWidth="1"/>
    <col min="14107" max="14310" width="11" style="787"/>
    <col min="14311" max="14311" width="37" style="787" customWidth="1"/>
    <col min="14312" max="14314" width="12.7109375" style="787" customWidth="1"/>
    <col min="14315" max="14315" width="33.7109375" style="787" customWidth="1"/>
    <col min="14316" max="14316" width="3.7109375" style="787" customWidth="1"/>
    <col min="14317" max="14317" width="16.42578125" style="787" customWidth="1"/>
    <col min="14318" max="14322" width="11.7109375" style="787" customWidth="1"/>
    <col min="14323" max="14323" width="29.7109375" style="787" customWidth="1"/>
    <col min="14324" max="14324" width="20.7109375" style="787" customWidth="1"/>
    <col min="14325" max="14328" width="11" style="787" customWidth="1"/>
    <col min="14329" max="14333" width="14.42578125" style="787" customWidth="1"/>
    <col min="14334" max="14334" width="37.28515625" style="787" customWidth="1"/>
    <col min="14335" max="14336" width="11" style="787" customWidth="1"/>
    <col min="14337" max="14346" width="9.85546875" style="787" customWidth="1"/>
    <col min="14347" max="14350" width="11" style="787" customWidth="1"/>
    <col min="14351" max="14351" width="14.42578125" style="787" customWidth="1"/>
    <col min="14352" max="14352" width="4.140625" style="787" customWidth="1"/>
    <col min="14353" max="14353" width="13.28515625" style="787" customWidth="1"/>
    <col min="14354" max="14354" width="28.140625" style="787" customWidth="1"/>
    <col min="14355" max="14355" width="11" style="787" customWidth="1"/>
    <col min="14356" max="14356" width="14.42578125" style="787" customWidth="1"/>
    <col min="14357" max="14357" width="4.140625" style="787" customWidth="1"/>
    <col min="14358" max="14359" width="11" style="787" customWidth="1"/>
    <col min="14360" max="14360" width="14.42578125" style="787" customWidth="1"/>
    <col min="14361" max="14361" width="4.140625" style="787" customWidth="1"/>
    <col min="14362" max="14362" width="14.42578125" style="787" customWidth="1"/>
    <col min="14363" max="14566" width="11" style="787"/>
    <col min="14567" max="14567" width="37" style="787" customWidth="1"/>
    <col min="14568" max="14570" width="12.7109375" style="787" customWidth="1"/>
    <col min="14571" max="14571" width="33.7109375" style="787" customWidth="1"/>
    <col min="14572" max="14572" width="3.7109375" style="787" customWidth="1"/>
    <col min="14573" max="14573" width="16.42578125" style="787" customWidth="1"/>
    <col min="14574" max="14578" width="11.7109375" style="787" customWidth="1"/>
    <col min="14579" max="14579" width="29.7109375" style="787" customWidth="1"/>
    <col min="14580" max="14580" width="20.7109375" style="787" customWidth="1"/>
    <col min="14581" max="14584" width="11" style="787" customWidth="1"/>
    <col min="14585" max="14589" width="14.42578125" style="787" customWidth="1"/>
    <col min="14590" max="14590" width="37.28515625" style="787" customWidth="1"/>
    <col min="14591" max="14592" width="11" style="787" customWidth="1"/>
    <col min="14593" max="14602" width="9.85546875" style="787" customWidth="1"/>
    <col min="14603" max="14606" width="11" style="787" customWidth="1"/>
    <col min="14607" max="14607" width="14.42578125" style="787" customWidth="1"/>
    <col min="14608" max="14608" width="4.140625" style="787" customWidth="1"/>
    <col min="14609" max="14609" width="13.28515625" style="787" customWidth="1"/>
    <col min="14610" max="14610" width="28.140625" style="787" customWidth="1"/>
    <col min="14611" max="14611" width="11" style="787" customWidth="1"/>
    <col min="14612" max="14612" width="14.42578125" style="787" customWidth="1"/>
    <col min="14613" max="14613" width="4.140625" style="787" customWidth="1"/>
    <col min="14614" max="14615" width="11" style="787" customWidth="1"/>
    <col min="14616" max="14616" width="14.42578125" style="787" customWidth="1"/>
    <col min="14617" max="14617" width="4.140625" style="787" customWidth="1"/>
    <col min="14618" max="14618" width="14.42578125" style="787" customWidth="1"/>
    <col min="14619" max="14822" width="11" style="787"/>
    <col min="14823" max="14823" width="37" style="787" customWidth="1"/>
    <col min="14824" max="14826" width="12.7109375" style="787" customWidth="1"/>
    <col min="14827" max="14827" width="33.7109375" style="787" customWidth="1"/>
    <col min="14828" max="14828" width="3.7109375" style="787" customWidth="1"/>
    <col min="14829" max="14829" width="16.42578125" style="787" customWidth="1"/>
    <col min="14830" max="14834" width="11.7109375" style="787" customWidth="1"/>
    <col min="14835" max="14835" width="29.7109375" style="787" customWidth="1"/>
    <col min="14836" max="14836" width="20.7109375" style="787" customWidth="1"/>
    <col min="14837" max="14840" width="11" style="787" customWidth="1"/>
    <col min="14841" max="14845" width="14.42578125" style="787" customWidth="1"/>
    <col min="14846" max="14846" width="37.28515625" style="787" customWidth="1"/>
    <col min="14847" max="14848" width="11" style="787" customWidth="1"/>
    <col min="14849" max="14858" width="9.85546875" style="787" customWidth="1"/>
    <col min="14859" max="14862" width="11" style="787" customWidth="1"/>
    <col min="14863" max="14863" width="14.42578125" style="787" customWidth="1"/>
    <col min="14864" max="14864" width="4.140625" style="787" customWidth="1"/>
    <col min="14865" max="14865" width="13.28515625" style="787" customWidth="1"/>
    <col min="14866" max="14866" width="28.140625" style="787" customWidth="1"/>
    <col min="14867" max="14867" width="11" style="787" customWidth="1"/>
    <col min="14868" max="14868" width="14.42578125" style="787" customWidth="1"/>
    <col min="14869" max="14869" width="4.140625" style="787" customWidth="1"/>
    <col min="14870" max="14871" width="11" style="787" customWidth="1"/>
    <col min="14872" max="14872" width="14.42578125" style="787" customWidth="1"/>
    <col min="14873" max="14873" width="4.140625" style="787" customWidth="1"/>
    <col min="14874" max="14874" width="14.42578125" style="787" customWidth="1"/>
    <col min="14875" max="15078" width="11" style="787"/>
    <col min="15079" max="15079" width="37" style="787" customWidth="1"/>
    <col min="15080" max="15082" width="12.7109375" style="787" customWidth="1"/>
    <col min="15083" max="15083" width="33.7109375" style="787" customWidth="1"/>
    <col min="15084" max="15084" width="3.7109375" style="787" customWidth="1"/>
    <col min="15085" max="15085" width="16.42578125" style="787" customWidth="1"/>
    <col min="15086" max="15090" width="11.7109375" style="787" customWidth="1"/>
    <col min="15091" max="15091" width="29.7109375" style="787" customWidth="1"/>
    <col min="15092" max="15092" width="20.7109375" style="787" customWidth="1"/>
    <col min="15093" max="15096" width="11" style="787" customWidth="1"/>
    <col min="15097" max="15101" width="14.42578125" style="787" customWidth="1"/>
    <col min="15102" max="15102" width="37.28515625" style="787" customWidth="1"/>
    <col min="15103" max="15104" width="11" style="787" customWidth="1"/>
    <col min="15105" max="15114" width="9.85546875" style="787" customWidth="1"/>
    <col min="15115" max="15118" width="11" style="787" customWidth="1"/>
    <col min="15119" max="15119" width="14.42578125" style="787" customWidth="1"/>
    <col min="15120" max="15120" width="4.140625" style="787" customWidth="1"/>
    <col min="15121" max="15121" width="13.28515625" style="787" customWidth="1"/>
    <col min="15122" max="15122" width="28.140625" style="787" customWidth="1"/>
    <col min="15123" max="15123" width="11" style="787" customWidth="1"/>
    <col min="15124" max="15124" width="14.42578125" style="787" customWidth="1"/>
    <col min="15125" max="15125" width="4.140625" style="787" customWidth="1"/>
    <col min="15126" max="15127" width="11" style="787" customWidth="1"/>
    <col min="15128" max="15128" width="14.42578125" style="787" customWidth="1"/>
    <col min="15129" max="15129" width="4.140625" style="787" customWidth="1"/>
    <col min="15130" max="15130" width="14.42578125" style="787" customWidth="1"/>
    <col min="15131" max="15334" width="11" style="787"/>
    <col min="15335" max="15335" width="37" style="787" customWidth="1"/>
    <col min="15336" max="15338" width="12.7109375" style="787" customWidth="1"/>
    <col min="15339" max="15339" width="33.7109375" style="787" customWidth="1"/>
    <col min="15340" max="15340" width="3.7109375" style="787" customWidth="1"/>
    <col min="15341" max="15341" width="16.42578125" style="787" customWidth="1"/>
    <col min="15342" max="15346" width="11.7109375" style="787" customWidth="1"/>
    <col min="15347" max="15347" width="29.7109375" style="787" customWidth="1"/>
    <col min="15348" max="15348" width="20.7109375" style="787" customWidth="1"/>
    <col min="15349" max="15352" width="11" style="787" customWidth="1"/>
    <col min="15353" max="15357" width="14.42578125" style="787" customWidth="1"/>
    <col min="15358" max="15358" width="37.28515625" style="787" customWidth="1"/>
    <col min="15359" max="15360" width="11" style="787" customWidth="1"/>
    <col min="15361" max="15370" width="9.85546875" style="787" customWidth="1"/>
    <col min="15371" max="15374" width="11" style="787" customWidth="1"/>
    <col min="15375" max="15375" width="14.42578125" style="787" customWidth="1"/>
    <col min="15376" max="15376" width="4.140625" style="787" customWidth="1"/>
    <col min="15377" max="15377" width="13.28515625" style="787" customWidth="1"/>
    <col min="15378" max="15378" width="28.140625" style="787" customWidth="1"/>
    <col min="15379" max="15379" width="11" style="787" customWidth="1"/>
    <col min="15380" max="15380" width="14.42578125" style="787" customWidth="1"/>
    <col min="15381" max="15381" width="4.140625" style="787" customWidth="1"/>
    <col min="15382" max="15383" width="11" style="787" customWidth="1"/>
    <col min="15384" max="15384" width="14.42578125" style="787" customWidth="1"/>
    <col min="15385" max="15385" width="4.140625" style="787" customWidth="1"/>
    <col min="15386" max="15386" width="14.42578125" style="787" customWidth="1"/>
    <col min="15387" max="15590" width="11" style="787"/>
    <col min="15591" max="15591" width="37" style="787" customWidth="1"/>
    <col min="15592" max="15594" width="12.7109375" style="787" customWidth="1"/>
    <col min="15595" max="15595" width="33.7109375" style="787" customWidth="1"/>
    <col min="15596" max="15596" width="3.7109375" style="787" customWidth="1"/>
    <col min="15597" max="15597" width="16.42578125" style="787" customWidth="1"/>
    <col min="15598" max="15602" width="11.7109375" style="787" customWidth="1"/>
    <col min="15603" max="15603" width="29.7109375" style="787" customWidth="1"/>
    <col min="15604" max="15604" width="20.7109375" style="787" customWidth="1"/>
    <col min="15605" max="15608" width="11" style="787" customWidth="1"/>
    <col min="15609" max="15613" width="14.42578125" style="787" customWidth="1"/>
    <col min="15614" max="15614" width="37.28515625" style="787" customWidth="1"/>
    <col min="15615" max="15616" width="11" style="787" customWidth="1"/>
    <col min="15617" max="15626" width="9.85546875" style="787" customWidth="1"/>
    <col min="15627" max="15630" width="11" style="787" customWidth="1"/>
    <col min="15631" max="15631" width="14.42578125" style="787" customWidth="1"/>
    <col min="15632" max="15632" width="4.140625" style="787" customWidth="1"/>
    <col min="15633" max="15633" width="13.28515625" style="787" customWidth="1"/>
    <col min="15634" max="15634" width="28.140625" style="787" customWidth="1"/>
    <col min="15635" max="15635" width="11" style="787" customWidth="1"/>
    <col min="15636" max="15636" width="14.42578125" style="787" customWidth="1"/>
    <col min="15637" max="15637" width="4.140625" style="787" customWidth="1"/>
    <col min="15638" max="15639" width="11" style="787" customWidth="1"/>
    <col min="15640" max="15640" width="14.42578125" style="787" customWidth="1"/>
    <col min="15641" max="15641" width="4.140625" style="787" customWidth="1"/>
    <col min="15642" max="15642" width="14.42578125" style="787" customWidth="1"/>
    <col min="15643" max="15846" width="11" style="787"/>
    <col min="15847" max="15847" width="37" style="787" customWidth="1"/>
    <col min="15848" max="15850" width="12.7109375" style="787" customWidth="1"/>
    <col min="15851" max="15851" width="33.7109375" style="787" customWidth="1"/>
    <col min="15852" max="15852" width="3.7109375" style="787" customWidth="1"/>
    <col min="15853" max="15853" width="16.42578125" style="787" customWidth="1"/>
    <col min="15854" max="15858" width="11.7109375" style="787" customWidth="1"/>
    <col min="15859" max="15859" width="29.7109375" style="787" customWidth="1"/>
    <col min="15860" max="15860" width="20.7109375" style="787" customWidth="1"/>
    <col min="15861" max="15864" width="11" style="787" customWidth="1"/>
    <col min="15865" max="15869" width="14.42578125" style="787" customWidth="1"/>
    <col min="15870" max="15870" width="37.28515625" style="787" customWidth="1"/>
    <col min="15871" max="15872" width="11" style="787" customWidth="1"/>
    <col min="15873" max="15882" width="9.85546875" style="787" customWidth="1"/>
    <col min="15883" max="15886" width="11" style="787" customWidth="1"/>
    <col min="15887" max="15887" width="14.42578125" style="787" customWidth="1"/>
    <col min="15888" max="15888" width="4.140625" style="787" customWidth="1"/>
    <col min="15889" max="15889" width="13.28515625" style="787" customWidth="1"/>
    <col min="15890" max="15890" width="28.140625" style="787" customWidth="1"/>
    <col min="15891" max="15891" width="11" style="787" customWidth="1"/>
    <col min="15892" max="15892" width="14.42578125" style="787" customWidth="1"/>
    <col min="15893" max="15893" width="4.140625" style="787" customWidth="1"/>
    <col min="15894" max="15895" width="11" style="787" customWidth="1"/>
    <col min="15896" max="15896" width="14.42578125" style="787" customWidth="1"/>
    <col min="15897" max="15897" width="4.140625" style="787" customWidth="1"/>
    <col min="15898" max="15898" width="14.42578125" style="787" customWidth="1"/>
    <col min="15899" max="16102" width="11" style="787"/>
    <col min="16103" max="16103" width="37" style="787" customWidth="1"/>
    <col min="16104" max="16106" width="12.7109375" style="787" customWidth="1"/>
    <col min="16107" max="16107" width="33.7109375" style="787" customWidth="1"/>
    <col min="16108" max="16108" width="3.7109375" style="787" customWidth="1"/>
    <col min="16109" max="16109" width="16.42578125" style="787" customWidth="1"/>
    <col min="16110" max="16114" width="11.7109375" style="787" customWidth="1"/>
    <col min="16115" max="16115" width="29.7109375" style="787" customWidth="1"/>
    <col min="16116" max="16116" width="20.7109375" style="787" customWidth="1"/>
    <col min="16117" max="16120" width="11" style="787" customWidth="1"/>
    <col min="16121" max="16125" width="14.42578125" style="787" customWidth="1"/>
    <col min="16126" max="16126" width="37.28515625" style="787" customWidth="1"/>
    <col min="16127" max="16128" width="11" style="787" customWidth="1"/>
    <col min="16129" max="16138" width="9.85546875" style="787" customWidth="1"/>
    <col min="16139" max="16142" width="11" style="787" customWidth="1"/>
    <col min="16143" max="16143" width="14.42578125" style="787" customWidth="1"/>
    <col min="16144" max="16144" width="4.140625" style="787" customWidth="1"/>
    <col min="16145" max="16145" width="13.28515625" style="787" customWidth="1"/>
    <col min="16146" max="16146" width="28.140625" style="787" customWidth="1"/>
    <col min="16147" max="16147" width="11" style="787" customWidth="1"/>
    <col min="16148" max="16148" width="14.42578125" style="787" customWidth="1"/>
    <col min="16149" max="16149" width="4.140625" style="787" customWidth="1"/>
    <col min="16150" max="16151" width="11" style="787" customWidth="1"/>
    <col min="16152" max="16152" width="14.42578125" style="787" customWidth="1"/>
    <col min="16153" max="16153" width="4.140625" style="787" customWidth="1"/>
    <col min="16154" max="16154" width="14.42578125" style="787" customWidth="1"/>
    <col min="16155" max="16384" width="11" style="787"/>
  </cols>
  <sheetData>
    <row r="1" spans="1:5" ht="24.75" customHeight="1">
      <c r="A1" s="786" t="s">
        <v>589</v>
      </c>
      <c r="D1" s="2588" t="s">
        <v>590</v>
      </c>
      <c r="E1" s="2588"/>
    </row>
    <row r="2" spans="1:5" ht="11.25" customHeight="1">
      <c r="E2" s="788"/>
    </row>
    <row r="3" spans="1:5" ht="20.25">
      <c r="A3" s="1221" t="s">
        <v>2460</v>
      </c>
      <c r="B3" s="1222"/>
      <c r="C3" s="1222"/>
      <c r="D3" s="1222"/>
      <c r="E3" s="792" t="s">
        <v>2459</v>
      </c>
    </row>
    <row r="4" spans="1:5" ht="7.5" customHeight="1">
      <c r="A4" s="789"/>
      <c r="E4" s="790"/>
    </row>
    <row r="5" spans="1:5" ht="16.5" customHeight="1">
      <c r="B5" s="1266" t="str">
        <f>LEFT(C5,4)+1&amp;"-"&amp;RIGHT(C5,4)+1</f>
        <v>2025-2024</v>
      </c>
      <c r="C5" s="1266" t="str">
        <f>LEFT(D5,4)+1&amp;"-"&amp;RIGHT(D5,4)+1</f>
        <v>2024-2023</v>
      </c>
      <c r="D5" s="791" t="s">
        <v>2269</v>
      </c>
      <c r="E5" s="792"/>
    </row>
    <row r="6" spans="1:5" ht="8.1" customHeight="1">
      <c r="B6" s="1241"/>
      <c r="D6" s="794"/>
      <c r="E6" s="790"/>
    </row>
    <row r="7" spans="1:5" ht="12" customHeight="1">
      <c r="A7" s="795" t="s">
        <v>251</v>
      </c>
      <c r="B7" s="1241">
        <v>1499</v>
      </c>
      <c r="C7" s="1241">
        <v>1368</v>
      </c>
      <c r="D7" s="1241">
        <v>1272</v>
      </c>
      <c r="E7" s="1226" t="s">
        <v>250</v>
      </c>
    </row>
    <row r="8" spans="1:5" s="797" customFormat="1" ht="15.75" customHeight="1">
      <c r="A8" s="795" t="s">
        <v>591</v>
      </c>
      <c r="B8" s="1241">
        <v>7805</v>
      </c>
      <c r="C8" s="1241">
        <v>7104</v>
      </c>
      <c r="D8" s="1241">
        <v>6808</v>
      </c>
      <c r="E8" s="1226" t="s">
        <v>592</v>
      </c>
    </row>
    <row r="9" spans="1:5" s="797" customFormat="1" ht="15.75" customHeight="1">
      <c r="A9" s="2440" t="s">
        <v>2446</v>
      </c>
      <c r="B9" s="1724">
        <v>15294</v>
      </c>
      <c r="C9" s="1724">
        <v>14701</v>
      </c>
      <c r="D9" s="1724">
        <v>12119</v>
      </c>
      <c r="E9" s="814" t="s">
        <v>360</v>
      </c>
    </row>
    <row r="10" spans="1:5" s="797" customFormat="1" ht="9.75" customHeight="1">
      <c r="A10" s="2441" t="s">
        <v>208</v>
      </c>
      <c r="B10" s="806">
        <v>4172</v>
      </c>
      <c r="C10" s="806">
        <v>3820</v>
      </c>
      <c r="D10" s="806">
        <v>3195</v>
      </c>
      <c r="E10" s="2442" t="s">
        <v>378</v>
      </c>
    </row>
    <row r="11" spans="1:5" s="798" customFormat="1" ht="12" customHeight="1">
      <c r="A11" s="1730" t="s">
        <v>593</v>
      </c>
      <c r="B11" s="1728"/>
      <c r="C11" s="1728"/>
      <c r="D11" s="1728"/>
      <c r="E11" s="1729" t="s">
        <v>2383</v>
      </c>
    </row>
    <row r="12" spans="1:5" s="800" customFormat="1" ht="12" customHeight="1">
      <c r="A12" s="1731" t="s">
        <v>483</v>
      </c>
      <c r="B12" s="1732">
        <f>SUM(B13:B21)</f>
        <v>54438</v>
      </c>
      <c r="C12" s="1732">
        <f>SUM(C13:C21)</f>
        <v>48668</v>
      </c>
      <c r="D12" s="1732">
        <f>SUM(D13:D21)</f>
        <v>45369</v>
      </c>
      <c r="E12" s="1733" t="s">
        <v>505</v>
      </c>
    </row>
    <row r="13" spans="1:5" s="800" customFormat="1" ht="11.1" customHeight="1">
      <c r="A13" s="121" t="s">
        <v>506</v>
      </c>
      <c r="B13" s="781">
        <v>207</v>
      </c>
      <c r="C13" s="1277">
        <v>326</v>
      </c>
      <c r="D13" s="1277">
        <v>308</v>
      </c>
      <c r="E13" s="241" t="s">
        <v>2005</v>
      </c>
    </row>
    <row r="14" spans="1:5" s="800" customFormat="1" ht="11.1" customHeight="1">
      <c r="A14" s="241" t="s">
        <v>2010</v>
      </c>
      <c r="B14" s="781">
        <v>729</v>
      </c>
      <c r="C14" s="1277">
        <v>497</v>
      </c>
      <c r="D14" s="1277">
        <v>568</v>
      </c>
      <c r="E14" s="241" t="s">
        <v>2007</v>
      </c>
    </row>
    <row r="15" spans="1:5" s="800" customFormat="1" ht="13.5" customHeight="1">
      <c r="A15" s="241" t="s">
        <v>2064</v>
      </c>
      <c r="B15" s="781">
        <v>6</v>
      </c>
      <c r="C15" s="1277">
        <v>17</v>
      </c>
      <c r="D15" s="1277">
        <v>0</v>
      </c>
      <c r="E15" s="241" t="s">
        <v>2065</v>
      </c>
    </row>
    <row r="16" spans="1:5" s="800" customFormat="1" ht="11.1" customHeight="1">
      <c r="A16" s="241" t="s">
        <v>2067</v>
      </c>
      <c r="B16" s="781">
        <v>292</v>
      </c>
      <c r="C16" s="1277">
        <v>450</v>
      </c>
      <c r="D16" s="1277">
        <v>455</v>
      </c>
      <c r="E16" s="241" t="s">
        <v>2066</v>
      </c>
    </row>
    <row r="17" spans="1:5" s="800" customFormat="1" ht="11.1" customHeight="1">
      <c r="A17" s="241" t="s">
        <v>595</v>
      </c>
      <c r="B17" s="781">
        <v>52502</v>
      </c>
      <c r="C17" s="1277">
        <v>46717</v>
      </c>
      <c r="D17" s="1277">
        <v>43410</v>
      </c>
      <c r="E17" s="241" t="s">
        <v>1545</v>
      </c>
    </row>
    <row r="18" spans="1:5" s="800" customFormat="1" ht="11.1" customHeight="1">
      <c r="A18" s="241" t="s">
        <v>596</v>
      </c>
      <c r="B18" s="781">
        <v>366</v>
      </c>
      <c r="C18" s="1277">
        <v>350</v>
      </c>
      <c r="D18" s="1277">
        <v>261</v>
      </c>
      <c r="E18" s="241" t="s">
        <v>1546</v>
      </c>
    </row>
    <row r="19" spans="1:5" s="800" customFormat="1" ht="11.1" customHeight="1">
      <c r="A19" s="241" t="s">
        <v>597</v>
      </c>
      <c r="B19" s="781">
        <v>299</v>
      </c>
      <c r="C19" s="1277">
        <v>299</v>
      </c>
      <c r="D19" s="1277">
        <v>283</v>
      </c>
      <c r="E19" s="241" t="s">
        <v>1547</v>
      </c>
    </row>
    <row r="20" spans="1:5" s="800" customFormat="1" ht="11.1" customHeight="1">
      <c r="A20" s="241" t="s">
        <v>518</v>
      </c>
      <c r="B20" s="781">
        <v>26</v>
      </c>
      <c r="C20" s="1277">
        <v>0</v>
      </c>
      <c r="D20" s="1277">
        <v>45</v>
      </c>
      <c r="E20" s="241" t="s">
        <v>1548</v>
      </c>
    </row>
    <row r="21" spans="1:5" s="800" customFormat="1" ht="11.1" customHeight="1">
      <c r="A21" s="241" t="s">
        <v>520</v>
      </c>
      <c r="B21" s="781">
        <v>11</v>
      </c>
      <c r="C21" s="1277">
        <v>12</v>
      </c>
      <c r="D21" s="1277">
        <v>39</v>
      </c>
      <c r="E21" s="241" t="s">
        <v>2008</v>
      </c>
    </row>
    <row r="22" spans="1:5" s="803" customFormat="1" ht="18.75" customHeight="1">
      <c r="A22" s="1734" t="s">
        <v>598</v>
      </c>
      <c r="B22" s="1732">
        <f>SUM(B23:B34)</f>
        <v>50967</v>
      </c>
      <c r="C22" s="1732">
        <f>SUM(C23:C34)</f>
        <v>46228</v>
      </c>
      <c r="D22" s="1732">
        <f>SUM(D23:D34)</f>
        <v>41733</v>
      </c>
      <c r="E22" s="1735" t="s">
        <v>599</v>
      </c>
    </row>
    <row r="23" spans="1:5" s="800" customFormat="1" ht="11.1" customHeight="1">
      <c r="A23" s="241" t="s">
        <v>506</v>
      </c>
      <c r="B23" s="781">
        <v>340</v>
      </c>
      <c r="C23" s="1277">
        <v>343</v>
      </c>
      <c r="D23" s="1277">
        <v>288</v>
      </c>
      <c r="E23" s="241" t="s">
        <v>2005</v>
      </c>
    </row>
    <row r="24" spans="1:5" s="800" customFormat="1" ht="11.1" customHeight="1">
      <c r="A24" s="241" t="s">
        <v>2009</v>
      </c>
      <c r="B24" s="781">
        <v>755</v>
      </c>
      <c r="C24" s="1277">
        <v>687</v>
      </c>
      <c r="D24" s="1277">
        <v>537</v>
      </c>
      <c r="E24" s="241" t="s">
        <v>2007</v>
      </c>
    </row>
    <row r="25" spans="1:5" s="800" customFormat="1" ht="11.1" customHeight="1">
      <c r="A25" s="241" t="s">
        <v>2070</v>
      </c>
      <c r="B25" s="781">
        <v>15</v>
      </c>
      <c r="C25" s="1277">
        <v>6</v>
      </c>
      <c r="D25" s="1277">
        <v>0</v>
      </c>
      <c r="E25" s="241" t="s">
        <v>677</v>
      </c>
    </row>
    <row r="26" spans="1:5" s="800" customFormat="1" ht="11.1" customHeight="1">
      <c r="A26" s="241" t="s">
        <v>600</v>
      </c>
      <c r="B26" s="781">
        <v>405</v>
      </c>
      <c r="C26" s="1277">
        <v>511</v>
      </c>
      <c r="D26" s="1277">
        <v>755</v>
      </c>
      <c r="E26" s="241" t="s">
        <v>1550</v>
      </c>
    </row>
    <row r="27" spans="1:5" s="800" customFormat="1" ht="11.1" customHeight="1">
      <c r="A27" s="241" t="s">
        <v>601</v>
      </c>
      <c r="B27" s="781">
        <v>25196</v>
      </c>
      <c r="C27" s="1277">
        <v>21824</v>
      </c>
      <c r="D27" s="1277">
        <v>19781</v>
      </c>
      <c r="E27" s="241" t="s">
        <v>1551</v>
      </c>
    </row>
    <row r="28" spans="1:5" s="800" customFormat="1" ht="11.1" customHeight="1">
      <c r="A28" s="1196" t="s">
        <v>602</v>
      </c>
      <c r="B28" s="781">
        <v>246</v>
      </c>
      <c r="C28" s="1277">
        <v>215</v>
      </c>
      <c r="D28" s="1277">
        <v>188</v>
      </c>
      <c r="E28" s="241" t="s">
        <v>1552</v>
      </c>
    </row>
    <row r="29" spans="1:5" s="800" customFormat="1" ht="11.1" customHeight="1">
      <c r="A29" s="1196" t="s">
        <v>1475</v>
      </c>
      <c r="B29" s="781">
        <v>142</v>
      </c>
      <c r="C29" s="1277">
        <v>142</v>
      </c>
      <c r="D29" s="1277">
        <v>171</v>
      </c>
      <c r="E29" s="241" t="s">
        <v>1553</v>
      </c>
    </row>
    <row r="30" spans="1:5" s="800" customFormat="1" ht="11.1" customHeight="1">
      <c r="A30" s="1196" t="s">
        <v>603</v>
      </c>
      <c r="B30" s="781">
        <v>15552</v>
      </c>
      <c r="C30" s="1277">
        <v>14604</v>
      </c>
      <c r="D30" s="1277">
        <v>12699</v>
      </c>
      <c r="E30" s="241" t="s">
        <v>1554</v>
      </c>
    </row>
    <row r="31" spans="1:5" s="800" customFormat="1" ht="11.1" customHeight="1">
      <c r="A31" s="1196" t="s">
        <v>604</v>
      </c>
      <c r="B31" s="781">
        <v>7930</v>
      </c>
      <c r="C31" s="1277">
        <v>7495</v>
      </c>
      <c r="D31" s="1277">
        <v>6755</v>
      </c>
      <c r="E31" s="241" t="s">
        <v>2012</v>
      </c>
    </row>
    <row r="32" spans="1:5" s="800" customFormat="1" ht="11.1" customHeight="1">
      <c r="A32" s="1196" t="s">
        <v>1601</v>
      </c>
      <c r="B32" s="781">
        <v>276</v>
      </c>
      <c r="C32" s="1277">
        <v>281</v>
      </c>
      <c r="D32" s="1277">
        <v>391</v>
      </c>
      <c r="E32" s="241" t="s">
        <v>2013</v>
      </c>
    </row>
    <row r="33" spans="1:5" s="800" customFormat="1" ht="11.1" customHeight="1">
      <c r="A33" s="1196" t="s">
        <v>2011</v>
      </c>
      <c r="B33" s="781">
        <v>60</v>
      </c>
      <c r="C33" s="1277">
        <v>70</v>
      </c>
      <c r="D33" s="1277">
        <v>64</v>
      </c>
      <c r="E33" s="241" t="s">
        <v>1570</v>
      </c>
    </row>
    <row r="34" spans="1:5" s="800" customFormat="1" ht="11.1" customHeight="1">
      <c r="A34" s="1196" t="s">
        <v>520</v>
      </c>
      <c r="B34" s="781">
        <v>50</v>
      </c>
      <c r="C34" s="1277">
        <v>50</v>
      </c>
      <c r="D34" s="1277">
        <v>104</v>
      </c>
      <c r="E34" s="241" t="s">
        <v>1549</v>
      </c>
    </row>
    <row r="35" spans="1:5" s="804" customFormat="1" ht="7.5" customHeight="1">
      <c r="A35" s="241"/>
      <c r="E35" s="241"/>
    </row>
    <row r="36" spans="1:5" s="800" customFormat="1" ht="17.25" customHeight="1">
      <c r="A36" s="1736" t="s">
        <v>605</v>
      </c>
      <c r="B36" s="1732">
        <f>SUM(B37:B54)</f>
        <v>55727</v>
      </c>
      <c r="C36" s="1732">
        <f>SUM(C37:C54)</f>
        <v>52067</v>
      </c>
      <c r="D36" s="1732">
        <f>SUM(D37:D54)</f>
        <v>49140</v>
      </c>
      <c r="E36" s="1737" t="s">
        <v>606</v>
      </c>
    </row>
    <row r="37" spans="1:5" s="800" customFormat="1" ht="15" customHeight="1">
      <c r="A37" s="241" t="s">
        <v>607</v>
      </c>
      <c r="B37" s="781">
        <v>191</v>
      </c>
      <c r="C37" s="1277">
        <v>179</v>
      </c>
      <c r="D37" s="1277">
        <v>284</v>
      </c>
      <c r="E37" s="1240" t="s">
        <v>1555</v>
      </c>
    </row>
    <row r="38" spans="1:5" s="800" customFormat="1" ht="14.1" customHeight="1">
      <c r="A38" s="241" t="s">
        <v>1556</v>
      </c>
      <c r="B38" s="781">
        <v>243</v>
      </c>
      <c r="C38" s="1277">
        <v>250</v>
      </c>
      <c r="D38" s="1277">
        <v>487</v>
      </c>
      <c r="E38" s="1240" t="s">
        <v>2245</v>
      </c>
    </row>
    <row r="39" spans="1:5" s="800" customFormat="1" ht="12" customHeight="1">
      <c r="A39" s="241" t="s">
        <v>608</v>
      </c>
      <c r="B39" s="781">
        <v>488</v>
      </c>
      <c r="C39" s="1277">
        <v>407</v>
      </c>
      <c r="D39" s="1277">
        <v>541</v>
      </c>
      <c r="E39" s="1240" t="s">
        <v>1558</v>
      </c>
    </row>
    <row r="40" spans="1:5" s="800" customFormat="1" ht="11.1" customHeight="1">
      <c r="A40" s="241" t="s">
        <v>1559</v>
      </c>
      <c r="B40" s="781">
        <v>879</v>
      </c>
      <c r="C40" s="1277">
        <v>545</v>
      </c>
      <c r="D40" s="1277">
        <v>586</v>
      </c>
      <c r="E40" s="1240" t="s">
        <v>2246</v>
      </c>
    </row>
    <row r="41" spans="1:5" s="800" customFormat="1" ht="11.1" customHeight="1">
      <c r="A41" s="241" t="s">
        <v>2070</v>
      </c>
      <c r="B41" s="781">
        <v>6</v>
      </c>
      <c r="C41" s="1277">
        <v>10</v>
      </c>
      <c r="D41" s="1277">
        <v>0</v>
      </c>
      <c r="E41" s="241" t="s">
        <v>677</v>
      </c>
    </row>
    <row r="42" spans="1:5" s="800" customFormat="1" ht="11.1" customHeight="1">
      <c r="A42" s="241" t="s">
        <v>609</v>
      </c>
      <c r="B42" s="781">
        <v>1378</v>
      </c>
      <c r="C42" s="1277">
        <v>2591</v>
      </c>
      <c r="D42" s="1277">
        <v>3543</v>
      </c>
      <c r="E42" s="1240" t="s">
        <v>1561</v>
      </c>
    </row>
    <row r="43" spans="1:5" s="800" customFormat="1" ht="11.1" customHeight="1">
      <c r="A43" s="241" t="s">
        <v>1562</v>
      </c>
      <c r="B43" s="781">
        <v>1671</v>
      </c>
      <c r="C43" s="1277">
        <v>1805</v>
      </c>
      <c r="D43" s="1277">
        <v>1506</v>
      </c>
      <c r="E43" s="1240" t="s">
        <v>2392</v>
      </c>
    </row>
    <row r="44" spans="1:5" s="800" customFormat="1" ht="11.1" customHeight="1">
      <c r="A44" s="241" t="s">
        <v>610</v>
      </c>
      <c r="B44" s="781">
        <v>750</v>
      </c>
      <c r="C44" s="1277">
        <v>1543</v>
      </c>
      <c r="D44" s="1277">
        <v>2705</v>
      </c>
      <c r="E44" s="1240" t="s">
        <v>1563</v>
      </c>
    </row>
    <row r="45" spans="1:5" s="800" customFormat="1" ht="11.1" customHeight="1">
      <c r="A45" s="241" t="s">
        <v>2068</v>
      </c>
      <c r="B45" s="781">
        <v>37081</v>
      </c>
      <c r="C45" s="1277">
        <v>32443</v>
      </c>
      <c r="D45" s="1277">
        <v>27599</v>
      </c>
      <c r="E45" s="1240" t="s">
        <v>2247</v>
      </c>
    </row>
    <row r="46" spans="1:5" s="800" customFormat="1" ht="11.1" customHeight="1">
      <c r="A46" s="241" t="s">
        <v>611</v>
      </c>
      <c r="B46" s="781">
        <v>0</v>
      </c>
      <c r="C46" s="806">
        <v>0</v>
      </c>
      <c r="D46" s="806">
        <v>0</v>
      </c>
      <c r="E46" s="1240" t="s">
        <v>1564</v>
      </c>
    </row>
    <row r="47" spans="1:5" s="800" customFormat="1" ht="11.1" customHeight="1">
      <c r="A47" s="241" t="s">
        <v>612</v>
      </c>
      <c r="B47" s="781">
        <v>2729</v>
      </c>
      <c r="C47" s="1277">
        <v>2450</v>
      </c>
      <c r="D47" s="1277">
        <v>1970</v>
      </c>
      <c r="E47" s="1240" t="s">
        <v>1565</v>
      </c>
    </row>
    <row r="48" spans="1:5" s="800" customFormat="1" ht="11.1" customHeight="1">
      <c r="A48" s="241" t="s">
        <v>613</v>
      </c>
      <c r="B48" s="781">
        <v>0</v>
      </c>
      <c r="C48" s="1277">
        <v>0</v>
      </c>
      <c r="D48" s="1277">
        <v>0</v>
      </c>
      <c r="E48" s="1240" t="s">
        <v>1566</v>
      </c>
    </row>
    <row r="49" spans="1:5" s="797" customFormat="1" ht="11.1" customHeight="1">
      <c r="A49" s="241" t="s">
        <v>614</v>
      </c>
      <c r="B49" s="781">
        <v>1741</v>
      </c>
      <c r="C49" s="1277">
        <v>1694</v>
      </c>
      <c r="D49" s="1277">
        <v>1732</v>
      </c>
      <c r="E49" s="1240" t="s">
        <v>1567</v>
      </c>
    </row>
    <row r="50" spans="1:5" s="797" customFormat="1" ht="11.1" customHeight="1">
      <c r="A50" s="241" t="s">
        <v>615</v>
      </c>
      <c r="B50" s="781">
        <v>7269</v>
      </c>
      <c r="C50" s="1277">
        <v>6770</v>
      </c>
      <c r="D50" s="1277">
        <v>6570</v>
      </c>
      <c r="E50" s="1240" t="s">
        <v>1568</v>
      </c>
    </row>
    <row r="51" spans="1:5" s="797" customFormat="1" ht="11.1" customHeight="1">
      <c r="A51" s="241" t="s">
        <v>616</v>
      </c>
      <c r="B51" s="781">
        <v>981</v>
      </c>
      <c r="C51" s="1277">
        <v>1062</v>
      </c>
      <c r="D51" s="1277">
        <v>1152</v>
      </c>
      <c r="E51" s="1240" t="s">
        <v>1569</v>
      </c>
    </row>
    <row r="52" spans="1:5" s="797" customFormat="1" ht="11.1" customHeight="1">
      <c r="A52" s="241" t="s">
        <v>1601</v>
      </c>
      <c r="B52" s="781">
        <v>206</v>
      </c>
      <c r="C52" s="1277">
        <v>204</v>
      </c>
      <c r="D52" s="1277">
        <v>334</v>
      </c>
      <c r="E52" s="1240" t="s">
        <v>2013</v>
      </c>
    </row>
    <row r="53" spans="1:5" s="805" customFormat="1" ht="11.1" customHeight="1">
      <c r="A53" s="241" t="s">
        <v>2011</v>
      </c>
      <c r="B53" s="781">
        <v>73</v>
      </c>
      <c r="C53" s="1277">
        <v>76</v>
      </c>
      <c r="D53" s="1277">
        <v>24</v>
      </c>
      <c r="E53" s="1240" t="s">
        <v>1570</v>
      </c>
    </row>
    <row r="54" spans="1:5" s="805" customFormat="1" ht="11.1" customHeight="1">
      <c r="A54" s="241" t="s">
        <v>520</v>
      </c>
      <c r="B54" s="781">
        <v>41</v>
      </c>
      <c r="C54" s="1277">
        <v>38</v>
      </c>
      <c r="D54" s="1277">
        <v>107</v>
      </c>
      <c r="E54" s="1240" t="s">
        <v>2008</v>
      </c>
    </row>
    <row r="55" spans="1:5" s="797" customFormat="1" ht="13.5" customHeight="1">
      <c r="A55" s="555" t="s">
        <v>617</v>
      </c>
      <c r="B55" s="1724">
        <f>B12+B22+B36</f>
        <v>161132</v>
      </c>
      <c r="C55" s="1724">
        <f>C12+C22+C36</f>
        <v>146963</v>
      </c>
      <c r="D55" s="1724">
        <f>D12+D22+D36</f>
        <v>136242</v>
      </c>
      <c r="E55" s="805" t="s">
        <v>11</v>
      </c>
    </row>
    <row r="56" spans="1:5" ht="6.75" customHeight="1">
      <c r="A56" s="1725"/>
      <c r="D56" s="806"/>
      <c r="E56" s="805"/>
    </row>
    <row r="57" spans="1:5" ht="12.75" customHeight="1">
      <c r="A57" s="1726" t="s">
        <v>618</v>
      </c>
      <c r="B57" s="1727"/>
      <c r="C57" s="1727"/>
      <c r="D57" s="1728"/>
      <c r="E57" s="1729" t="s">
        <v>619</v>
      </c>
    </row>
    <row r="58" spans="1:5" s="798" customFormat="1" ht="12" customHeight="1">
      <c r="A58" s="1731" t="s">
        <v>483</v>
      </c>
      <c r="B58" s="1732">
        <f>SUM(B59:B67)</f>
        <v>26822</v>
      </c>
      <c r="C58" s="1732">
        <f>SUM(C59:C67)</f>
        <v>24111</v>
      </c>
      <c r="D58" s="1732">
        <f>SUM(D59:D67)</f>
        <v>22318</v>
      </c>
      <c r="E58" s="1733" t="s">
        <v>505</v>
      </c>
    </row>
    <row r="59" spans="1:5" s="800" customFormat="1" ht="12" customHeight="1">
      <c r="A59" s="241" t="s">
        <v>506</v>
      </c>
      <c r="B59" s="781">
        <v>68</v>
      </c>
      <c r="C59" s="1277">
        <v>136</v>
      </c>
      <c r="D59" s="1277">
        <v>102</v>
      </c>
      <c r="E59" s="241" t="s">
        <v>1571</v>
      </c>
    </row>
    <row r="60" spans="1:5" s="800" customFormat="1" ht="11.1" customHeight="1">
      <c r="A60" s="241" t="s">
        <v>2010</v>
      </c>
      <c r="B60" s="781">
        <v>224</v>
      </c>
      <c r="C60" s="1277">
        <v>176</v>
      </c>
      <c r="D60" s="1277">
        <v>169</v>
      </c>
      <c r="E60" s="241" t="s">
        <v>2072</v>
      </c>
    </row>
    <row r="61" spans="1:5" s="800" customFormat="1" ht="11.1" customHeight="1">
      <c r="A61" s="241" t="s">
        <v>2064</v>
      </c>
      <c r="B61" s="781">
        <v>0</v>
      </c>
      <c r="C61" s="1277">
        <v>0</v>
      </c>
      <c r="D61" s="1277">
        <v>0</v>
      </c>
      <c r="E61" s="241" t="s">
        <v>2065</v>
      </c>
    </row>
    <row r="62" spans="1:5" s="800" customFormat="1" ht="11.1" customHeight="1">
      <c r="A62" s="241" t="s">
        <v>594</v>
      </c>
      <c r="B62" s="781">
        <v>94</v>
      </c>
      <c r="C62" s="1277">
        <v>179</v>
      </c>
      <c r="D62" s="1277">
        <v>145</v>
      </c>
      <c r="E62" s="241" t="s">
        <v>2071</v>
      </c>
    </row>
    <row r="63" spans="1:5" s="800" customFormat="1" ht="11.1" customHeight="1">
      <c r="A63" s="241" t="s">
        <v>595</v>
      </c>
      <c r="B63" s="781">
        <v>26087</v>
      </c>
      <c r="C63" s="1277">
        <v>23303</v>
      </c>
      <c r="D63" s="1277">
        <v>21588</v>
      </c>
      <c r="E63" s="241" t="s">
        <v>1545</v>
      </c>
    </row>
    <row r="64" spans="1:5" s="800" customFormat="1" ht="11.1" customHeight="1">
      <c r="A64" s="241" t="s">
        <v>596</v>
      </c>
      <c r="B64" s="781">
        <v>175</v>
      </c>
      <c r="C64" s="1277">
        <v>155</v>
      </c>
      <c r="D64" s="1277">
        <v>119</v>
      </c>
      <c r="E64" s="241" t="s">
        <v>1546</v>
      </c>
    </row>
    <row r="65" spans="1:5" s="800" customFormat="1" ht="11.1" customHeight="1">
      <c r="A65" s="241" t="s">
        <v>597</v>
      </c>
      <c r="B65" s="781">
        <v>157</v>
      </c>
      <c r="C65" s="1277">
        <v>157</v>
      </c>
      <c r="D65" s="1277">
        <v>151</v>
      </c>
      <c r="E65" s="241" t="s">
        <v>1547</v>
      </c>
    </row>
    <row r="66" spans="1:5" s="800" customFormat="1" ht="11.1" customHeight="1">
      <c r="A66" s="241" t="s">
        <v>518</v>
      </c>
      <c r="B66" s="781">
        <v>13</v>
      </c>
      <c r="C66" s="1277">
        <v>0</v>
      </c>
      <c r="D66" s="1277">
        <v>28</v>
      </c>
      <c r="E66" s="241" t="s">
        <v>1548</v>
      </c>
    </row>
    <row r="67" spans="1:5" s="803" customFormat="1" ht="15">
      <c r="A67" s="241" t="s">
        <v>520</v>
      </c>
      <c r="B67" s="781">
        <v>4</v>
      </c>
      <c r="C67" s="1277">
        <v>5</v>
      </c>
      <c r="D67" s="1277">
        <v>16</v>
      </c>
      <c r="E67" s="241" t="s">
        <v>1549</v>
      </c>
    </row>
    <row r="68" spans="1:5" s="800" customFormat="1" ht="16.5">
      <c r="A68" s="1736" t="s">
        <v>598</v>
      </c>
      <c r="B68" s="1732">
        <f>SUM(B69:B80)</f>
        <v>24556</v>
      </c>
      <c r="C68" s="1732">
        <f>SUM(C69:C80)</f>
        <v>22426</v>
      </c>
      <c r="D68" s="1732">
        <f>SUM(D69:D80)</f>
        <v>20373</v>
      </c>
      <c r="E68" s="1735" t="s">
        <v>599</v>
      </c>
    </row>
    <row r="69" spans="1:5" s="800" customFormat="1" ht="11.1" customHeight="1">
      <c r="A69" s="241" t="s">
        <v>506</v>
      </c>
      <c r="B69" s="781">
        <v>127</v>
      </c>
      <c r="C69" s="1277">
        <v>107</v>
      </c>
      <c r="D69" s="1277">
        <v>86</v>
      </c>
      <c r="E69" s="241" t="s">
        <v>1544</v>
      </c>
    </row>
    <row r="70" spans="1:5" s="800" customFormat="1" ht="11.1" customHeight="1">
      <c r="A70" s="241" t="s">
        <v>2009</v>
      </c>
      <c r="B70" s="781">
        <v>270</v>
      </c>
      <c r="C70" s="1277">
        <v>223</v>
      </c>
      <c r="D70" s="1277">
        <v>157</v>
      </c>
      <c r="E70" s="241" t="s">
        <v>2007</v>
      </c>
    </row>
    <row r="71" spans="1:5" s="800" customFormat="1" ht="11.1" customHeight="1">
      <c r="A71" s="241" t="s">
        <v>2070</v>
      </c>
      <c r="B71" s="781">
        <v>0</v>
      </c>
      <c r="C71" s="1277">
        <v>0</v>
      </c>
      <c r="D71" s="1277">
        <v>0</v>
      </c>
      <c r="E71" s="241" t="s">
        <v>677</v>
      </c>
    </row>
    <row r="72" spans="1:5" s="800" customFormat="1" ht="11.1" customHeight="1">
      <c r="A72" s="241" t="s">
        <v>600</v>
      </c>
      <c r="B72" s="781">
        <v>135</v>
      </c>
      <c r="C72" s="1277">
        <v>147</v>
      </c>
      <c r="D72" s="1277">
        <v>214</v>
      </c>
      <c r="E72" s="241" t="s">
        <v>1550</v>
      </c>
    </row>
    <row r="73" spans="1:5" s="800" customFormat="1" ht="11.1" customHeight="1">
      <c r="A73" s="241" t="s">
        <v>601</v>
      </c>
      <c r="B73" s="781">
        <v>11525</v>
      </c>
      <c r="C73" s="1277">
        <v>10241</v>
      </c>
      <c r="D73" s="1277">
        <v>9420</v>
      </c>
      <c r="E73" s="241" t="s">
        <v>1551</v>
      </c>
    </row>
    <row r="74" spans="1:5" s="800" customFormat="1" ht="11.1" customHeight="1">
      <c r="A74" s="1196" t="s">
        <v>602</v>
      </c>
      <c r="B74" s="781">
        <v>127</v>
      </c>
      <c r="C74" s="1277">
        <v>94</v>
      </c>
      <c r="D74" s="1277">
        <v>82</v>
      </c>
      <c r="E74" s="241" t="s">
        <v>1552</v>
      </c>
    </row>
    <row r="75" spans="1:5" s="800" customFormat="1" ht="10.5" customHeight="1">
      <c r="A75" s="1196" t="s">
        <v>1475</v>
      </c>
      <c r="B75" s="781">
        <v>88</v>
      </c>
      <c r="C75" s="1277">
        <v>88</v>
      </c>
      <c r="D75" s="1277">
        <v>89</v>
      </c>
      <c r="E75" s="241" t="s">
        <v>1553</v>
      </c>
    </row>
    <row r="76" spans="1:5" s="800" customFormat="1" ht="9.75" customHeight="1">
      <c r="A76" s="1196" t="s">
        <v>603</v>
      </c>
      <c r="B76" s="781">
        <v>8482</v>
      </c>
      <c r="C76" s="1277">
        <v>7953</v>
      </c>
      <c r="D76" s="1277">
        <v>6895</v>
      </c>
      <c r="E76" s="241" t="s">
        <v>1554</v>
      </c>
    </row>
    <row r="77" spans="1:5" s="800" customFormat="1" ht="9.75" customHeight="1">
      <c r="A77" s="1196" t="s">
        <v>604</v>
      </c>
      <c r="B77" s="781">
        <v>3626</v>
      </c>
      <c r="C77" s="1277">
        <v>3378</v>
      </c>
      <c r="D77" s="1277">
        <v>3194</v>
      </c>
      <c r="E77" s="241" t="s">
        <v>2012</v>
      </c>
    </row>
    <row r="78" spans="1:5" s="800" customFormat="1" ht="11.25" customHeight="1">
      <c r="A78" s="1196" t="s">
        <v>1601</v>
      </c>
      <c r="B78" s="781">
        <v>115</v>
      </c>
      <c r="C78" s="1277">
        <v>127</v>
      </c>
      <c r="D78" s="1277">
        <v>166</v>
      </c>
      <c r="E78" s="241" t="s">
        <v>2013</v>
      </c>
    </row>
    <row r="79" spans="1:5" s="800" customFormat="1" ht="11.25" customHeight="1">
      <c r="A79" s="1196" t="s">
        <v>2011</v>
      </c>
      <c r="B79" s="781">
        <v>42</v>
      </c>
      <c r="C79" s="1277">
        <v>51</v>
      </c>
      <c r="D79" s="1277">
        <v>46</v>
      </c>
      <c r="E79" s="241" t="s">
        <v>1570</v>
      </c>
    </row>
    <row r="80" spans="1:5" s="804" customFormat="1" ht="11.1" customHeight="1">
      <c r="A80" s="1196" t="s">
        <v>520</v>
      </c>
      <c r="B80" s="781">
        <v>19</v>
      </c>
      <c r="C80" s="781">
        <v>17</v>
      </c>
      <c r="D80" s="1670">
        <v>24</v>
      </c>
      <c r="E80" s="241" t="s">
        <v>1549</v>
      </c>
    </row>
    <row r="81" spans="1:5" s="800" customFormat="1" ht="15.75" customHeight="1">
      <c r="A81" s="1738" t="s">
        <v>605</v>
      </c>
      <c r="B81" s="1732">
        <f>SUM(B82:B99)</f>
        <v>26423</v>
      </c>
      <c r="C81" s="1732">
        <f>SUM(C82:C99)</f>
        <v>24936</v>
      </c>
      <c r="D81" s="1732">
        <f>SUM(D82:D99)</f>
        <v>23002</v>
      </c>
      <c r="E81" s="1737" t="s">
        <v>606</v>
      </c>
    </row>
    <row r="82" spans="1:5" s="800" customFormat="1" ht="11.1" customHeight="1">
      <c r="A82" s="241" t="s">
        <v>607</v>
      </c>
      <c r="B82" s="781">
        <v>60</v>
      </c>
      <c r="C82" s="781">
        <v>56</v>
      </c>
      <c r="D82" s="1670">
        <v>91</v>
      </c>
      <c r="E82" s="1240" t="s">
        <v>1555</v>
      </c>
    </row>
    <row r="83" spans="1:5" s="800" customFormat="1" ht="11.1" customHeight="1">
      <c r="A83" s="241" t="s">
        <v>1556</v>
      </c>
      <c r="B83" s="781">
        <v>76</v>
      </c>
      <c r="C83" s="781">
        <v>81</v>
      </c>
      <c r="D83" s="1670">
        <v>186</v>
      </c>
      <c r="E83" s="1240" t="s">
        <v>1557</v>
      </c>
    </row>
    <row r="84" spans="1:5" s="800" customFormat="1" ht="11.1" customHeight="1">
      <c r="A84" s="241" t="s">
        <v>608</v>
      </c>
      <c r="B84" s="781">
        <v>164</v>
      </c>
      <c r="C84" s="781">
        <v>145</v>
      </c>
      <c r="D84" s="1670">
        <v>185</v>
      </c>
      <c r="E84" s="1240" t="s">
        <v>1558</v>
      </c>
    </row>
    <row r="85" spans="1:5" s="800" customFormat="1" ht="11.1" customHeight="1">
      <c r="A85" s="241" t="s">
        <v>1559</v>
      </c>
      <c r="B85" s="781">
        <v>255</v>
      </c>
      <c r="C85" s="781">
        <v>191</v>
      </c>
      <c r="D85" s="1670">
        <v>209</v>
      </c>
      <c r="E85" s="1240" t="s">
        <v>1560</v>
      </c>
    </row>
    <row r="86" spans="1:5" s="800" customFormat="1" ht="11.1" customHeight="1">
      <c r="A86" s="241" t="s">
        <v>2070</v>
      </c>
      <c r="B86" s="781">
        <v>0</v>
      </c>
      <c r="C86" s="1277">
        <v>0</v>
      </c>
      <c r="D86" s="1277">
        <v>0</v>
      </c>
      <c r="E86" s="241" t="s">
        <v>677</v>
      </c>
    </row>
    <row r="87" spans="1:5" s="800" customFormat="1" ht="11.1" customHeight="1">
      <c r="A87" s="241" t="s">
        <v>609</v>
      </c>
      <c r="B87" s="781">
        <v>431</v>
      </c>
      <c r="C87" s="781">
        <v>888</v>
      </c>
      <c r="D87" s="1670">
        <v>1247</v>
      </c>
      <c r="E87" s="1240" t="s">
        <v>1561</v>
      </c>
    </row>
    <row r="88" spans="1:5" s="800" customFormat="1" ht="11.1" customHeight="1">
      <c r="A88" s="241" t="s">
        <v>1562</v>
      </c>
      <c r="B88" s="781">
        <v>656</v>
      </c>
      <c r="C88" s="781">
        <v>776</v>
      </c>
      <c r="D88" s="1670">
        <v>576</v>
      </c>
      <c r="E88" s="1240" t="s">
        <v>2392</v>
      </c>
    </row>
    <row r="89" spans="1:5" s="797" customFormat="1" ht="14.1" customHeight="1">
      <c r="A89" s="241" t="s">
        <v>610</v>
      </c>
      <c r="B89" s="781">
        <v>254</v>
      </c>
      <c r="C89" s="781">
        <v>585</v>
      </c>
      <c r="D89" s="1670">
        <v>987</v>
      </c>
      <c r="E89" s="1240" t="s">
        <v>1563</v>
      </c>
    </row>
    <row r="90" spans="1:5" ht="12" customHeight="1">
      <c r="A90" s="241" t="s">
        <v>2068</v>
      </c>
      <c r="B90" s="781">
        <v>18430</v>
      </c>
      <c r="C90" s="781">
        <v>16303</v>
      </c>
      <c r="D90" s="1670">
        <v>13926</v>
      </c>
      <c r="E90" s="1240" t="s">
        <v>2069</v>
      </c>
    </row>
    <row r="91" spans="1:5" ht="12" customHeight="1">
      <c r="A91" s="241" t="s">
        <v>611</v>
      </c>
      <c r="B91" s="781">
        <v>0</v>
      </c>
      <c r="C91" s="781">
        <v>0</v>
      </c>
      <c r="D91" s="1670">
        <v>0</v>
      </c>
      <c r="E91" s="1240" t="s">
        <v>1564</v>
      </c>
    </row>
    <row r="92" spans="1:5" ht="12" customHeight="1">
      <c r="A92" s="121" t="s">
        <v>612</v>
      </c>
      <c r="B92" s="781">
        <v>1483</v>
      </c>
      <c r="C92" s="781">
        <v>1309</v>
      </c>
      <c r="D92" s="1670">
        <v>1066</v>
      </c>
      <c r="E92" s="1240" t="s">
        <v>1565</v>
      </c>
    </row>
    <row r="93" spans="1:5" ht="12" customHeight="1">
      <c r="A93" s="121" t="s">
        <v>613</v>
      </c>
      <c r="B93" s="781">
        <v>0</v>
      </c>
      <c r="C93" s="781">
        <v>0</v>
      </c>
      <c r="D93" s="1670">
        <v>0</v>
      </c>
      <c r="E93" s="1240" t="s">
        <v>1566</v>
      </c>
    </row>
    <row r="94" spans="1:5" ht="15">
      <c r="A94" s="121" t="s">
        <v>614</v>
      </c>
      <c r="B94" s="781">
        <v>722</v>
      </c>
      <c r="C94" s="781">
        <v>703</v>
      </c>
      <c r="D94" s="1670">
        <v>740</v>
      </c>
      <c r="E94" s="1240" t="s">
        <v>1567</v>
      </c>
    </row>
    <row r="95" spans="1:5" ht="12.75" customHeight="1">
      <c r="A95" s="121" t="s">
        <v>615</v>
      </c>
      <c r="B95" s="781">
        <v>3268</v>
      </c>
      <c r="C95" s="781">
        <v>3239</v>
      </c>
      <c r="D95" s="1670">
        <v>3047</v>
      </c>
      <c r="E95" s="1240" t="s">
        <v>1568</v>
      </c>
    </row>
    <row r="96" spans="1:5" s="806" customFormat="1" ht="12.75" customHeight="1">
      <c r="A96" s="121" t="s">
        <v>616</v>
      </c>
      <c r="B96" s="781">
        <v>441</v>
      </c>
      <c r="C96" s="781">
        <v>490</v>
      </c>
      <c r="D96" s="1670">
        <v>543</v>
      </c>
      <c r="E96" s="1240" t="s">
        <v>1569</v>
      </c>
    </row>
    <row r="97" spans="1:5" s="806" customFormat="1" ht="12" customHeight="1">
      <c r="A97" s="241" t="s">
        <v>1601</v>
      </c>
      <c r="B97" s="781">
        <v>116</v>
      </c>
      <c r="C97" s="781">
        <v>106</v>
      </c>
      <c r="D97" s="1670">
        <v>142</v>
      </c>
      <c r="E97" s="1240" t="s">
        <v>2013</v>
      </c>
    </row>
    <row r="98" spans="1:5" ht="15">
      <c r="A98" s="121" t="s">
        <v>2011</v>
      </c>
      <c r="B98" s="781">
        <v>52</v>
      </c>
      <c r="C98" s="781">
        <v>48</v>
      </c>
      <c r="D98" s="1670">
        <v>11</v>
      </c>
      <c r="E98" s="1240" t="s">
        <v>1570</v>
      </c>
    </row>
    <row r="99" spans="1:5" ht="12" customHeight="1">
      <c r="A99" s="241" t="s">
        <v>520</v>
      </c>
      <c r="B99" s="781">
        <v>15</v>
      </c>
      <c r="C99" s="781">
        <v>16</v>
      </c>
      <c r="D99" s="1670">
        <v>46</v>
      </c>
      <c r="E99" s="1240" t="s">
        <v>1549</v>
      </c>
    </row>
    <row r="100" spans="1:5" ht="14.25">
      <c r="A100" s="799" t="s">
        <v>617</v>
      </c>
      <c r="B100" s="1241">
        <f>B58+B68+B81</f>
        <v>77801</v>
      </c>
      <c r="C100" s="1241">
        <f>C58+C68+C81</f>
        <v>71473</v>
      </c>
      <c r="D100" s="1241">
        <f>D58+D68+D81</f>
        <v>65693</v>
      </c>
      <c r="E100" s="797" t="s">
        <v>11</v>
      </c>
    </row>
    <row r="101" spans="1:5">
      <c r="C101" s="802"/>
      <c r="D101" s="802"/>
    </row>
    <row r="102" spans="1:5">
      <c r="A102" s="22" t="s">
        <v>1578</v>
      </c>
      <c r="C102" s="802"/>
      <c r="D102" s="801"/>
      <c r="E102" s="490" t="s">
        <v>1577</v>
      </c>
    </row>
    <row r="103" spans="1:5">
      <c r="C103" s="802"/>
      <c r="D103" s="802"/>
    </row>
    <row r="105" spans="1:5" ht="15.75">
      <c r="B105" s="807"/>
    </row>
  </sheetData>
  <mergeCells count="1">
    <mergeCell ref="D1:E1"/>
  </mergeCells>
  <pageMargins left="0.78740157480314965" right="0.78740157480314965" top="0.33015873015873015" bottom="1.2507936507936508" header="0.51181102362204722" footer="0.51181102362204722"/>
  <pageSetup paperSize="9" scale="64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>
  <sheetPr syncVertical="1" syncRef="A1">
    <tabColor theme="8" tint="0.39997558519241921"/>
  </sheetPr>
  <dimension ref="A1:E180"/>
  <sheetViews>
    <sheetView showGridLines="0" view="pageLayout" zoomScale="80" zoomScalePageLayoutView="80" workbookViewId="0">
      <selection activeCell="E62" sqref="E62"/>
    </sheetView>
  </sheetViews>
  <sheetFormatPr baseColWidth="10" defaultColWidth="11" defaultRowHeight="12.75"/>
  <cols>
    <col min="1" max="1" width="34.7109375" style="809" customWidth="1"/>
    <col min="2" max="2" width="12.42578125" style="809" customWidth="1"/>
    <col min="3" max="4" width="11.28515625" style="809" customWidth="1"/>
    <col min="5" max="5" width="37.7109375" style="809" customWidth="1"/>
    <col min="6" max="7" width="11" style="809" customWidth="1"/>
    <col min="8" max="17" width="9.85546875" style="809" customWidth="1"/>
    <col min="18" max="21" width="11" style="809" customWidth="1"/>
    <col min="22" max="22" width="14.42578125" style="809" customWidth="1"/>
    <col min="23" max="23" width="4.140625" style="809" customWidth="1"/>
    <col min="24" max="24" width="13.28515625" style="809" customWidth="1"/>
    <col min="25" max="25" width="28.140625" style="809" customWidth="1"/>
    <col min="26" max="26" width="11" style="809" customWidth="1"/>
    <col min="27" max="27" width="14.42578125" style="809" customWidth="1"/>
    <col min="28" max="28" width="4.140625" style="809" customWidth="1"/>
    <col min="29" max="30" width="11" style="809" customWidth="1"/>
    <col min="31" max="31" width="14.42578125" style="809" customWidth="1"/>
    <col min="32" max="32" width="4.140625" style="809" customWidth="1"/>
    <col min="33" max="33" width="14.42578125" style="809" customWidth="1"/>
    <col min="34" max="236" width="11" style="809"/>
    <col min="237" max="237" width="34.7109375" style="809" customWidth="1"/>
    <col min="238" max="238" width="12.42578125" style="809" customWidth="1"/>
    <col min="239" max="240" width="10.28515625" style="809" customWidth="1"/>
    <col min="241" max="241" width="37.7109375" style="809" customWidth="1"/>
    <col min="242" max="244" width="16.7109375" style="809" customWidth="1"/>
    <col min="245" max="245" width="33.7109375" style="809" customWidth="1"/>
    <col min="246" max="246" width="38.7109375" style="809" customWidth="1"/>
    <col min="247" max="247" width="13.28515625" style="809" customWidth="1"/>
    <col min="248" max="248" width="12.140625" style="809" customWidth="1"/>
    <col min="249" max="255" width="11" style="809" customWidth="1"/>
    <col min="256" max="260" width="14.42578125" style="809" customWidth="1"/>
    <col min="261" max="261" width="37.28515625" style="809" customWidth="1"/>
    <col min="262" max="263" width="11" style="809" customWidth="1"/>
    <col min="264" max="273" width="9.85546875" style="809" customWidth="1"/>
    <col min="274" max="277" width="11" style="809" customWidth="1"/>
    <col min="278" max="278" width="14.42578125" style="809" customWidth="1"/>
    <col min="279" max="279" width="4.140625" style="809" customWidth="1"/>
    <col min="280" max="280" width="13.28515625" style="809" customWidth="1"/>
    <col min="281" max="281" width="28.140625" style="809" customWidth="1"/>
    <col min="282" max="282" width="11" style="809" customWidth="1"/>
    <col min="283" max="283" width="14.42578125" style="809" customWidth="1"/>
    <col min="284" max="284" width="4.140625" style="809" customWidth="1"/>
    <col min="285" max="286" width="11" style="809" customWidth="1"/>
    <col min="287" max="287" width="14.42578125" style="809" customWidth="1"/>
    <col min="288" max="288" width="4.140625" style="809" customWidth="1"/>
    <col min="289" max="289" width="14.42578125" style="809" customWidth="1"/>
    <col min="290" max="492" width="11" style="809"/>
    <col min="493" max="493" width="34.7109375" style="809" customWidth="1"/>
    <col min="494" max="494" width="12.42578125" style="809" customWidth="1"/>
    <col min="495" max="496" width="10.28515625" style="809" customWidth="1"/>
    <col min="497" max="497" width="37.7109375" style="809" customWidth="1"/>
    <col min="498" max="500" width="16.7109375" style="809" customWidth="1"/>
    <col min="501" max="501" width="33.7109375" style="809" customWidth="1"/>
    <col min="502" max="502" width="38.7109375" style="809" customWidth="1"/>
    <col min="503" max="503" width="13.28515625" style="809" customWidth="1"/>
    <col min="504" max="504" width="12.140625" style="809" customWidth="1"/>
    <col min="505" max="511" width="11" style="809" customWidth="1"/>
    <col min="512" max="516" width="14.42578125" style="809" customWidth="1"/>
    <col min="517" max="517" width="37.28515625" style="809" customWidth="1"/>
    <col min="518" max="519" width="11" style="809" customWidth="1"/>
    <col min="520" max="529" width="9.85546875" style="809" customWidth="1"/>
    <col min="530" max="533" width="11" style="809" customWidth="1"/>
    <col min="534" max="534" width="14.42578125" style="809" customWidth="1"/>
    <col min="535" max="535" width="4.140625" style="809" customWidth="1"/>
    <col min="536" max="536" width="13.28515625" style="809" customWidth="1"/>
    <col min="537" max="537" width="28.140625" style="809" customWidth="1"/>
    <col min="538" max="538" width="11" style="809" customWidth="1"/>
    <col min="539" max="539" width="14.42578125" style="809" customWidth="1"/>
    <col min="540" max="540" width="4.140625" style="809" customWidth="1"/>
    <col min="541" max="542" width="11" style="809" customWidth="1"/>
    <col min="543" max="543" width="14.42578125" style="809" customWidth="1"/>
    <col min="544" max="544" width="4.140625" style="809" customWidth="1"/>
    <col min="545" max="545" width="14.42578125" style="809" customWidth="1"/>
    <col min="546" max="748" width="11" style="809"/>
    <col min="749" max="749" width="34.7109375" style="809" customWidth="1"/>
    <col min="750" max="750" width="12.42578125" style="809" customWidth="1"/>
    <col min="751" max="752" width="10.28515625" style="809" customWidth="1"/>
    <col min="753" max="753" width="37.7109375" style="809" customWidth="1"/>
    <col min="754" max="756" width="16.7109375" style="809" customWidth="1"/>
    <col min="757" max="757" width="33.7109375" style="809" customWidth="1"/>
    <col min="758" max="758" width="38.7109375" style="809" customWidth="1"/>
    <col min="759" max="759" width="13.28515625" style="809" customWidth="1"/>
    <col min="760" max="760" width="12.140625" style="809" customWidth="1"/>
    <col min="761" max="767" width="11" style="809" customWidth="1"/>
    <col min="768" max="772" width="14.42578125" style="809" customWidth="1"/>
    <col min="773" max="773" width="37.28515625" style="809" customWidth="1"/>
    <col min="774" max="775" width="11" style="809" customWidth="1"/>
    <col min="776" max="785" width="9.85546875" style="809" customWidth="1"/>
    <col min="786" max="789" width="11" style="809" customWidth="1"/>
    <col min="790" max="790" width="14.42578125" style="809" customWidth="1"/>
    <col min="791" max="791" width="4.140625" style="809" customWidth="1"/>
    <col min="792" max="792" width="13.28515625" style="809" customWidth="1"/>
    <col min="793" max="793" width="28.140625" style="809" customWidth="1"/>
    <col min="794" max="794" width="11" style="809" customWidth="1"/>
    <col min="795" max="795" width="14.42578125" style="809" customWidth="1"/>
    <col min="796" max="796" width="4.140625" style="809" customWidth="1"/>
    <col min="797" max="798" width="11" style="809" customWidth="1"/>
    <col min="799" max="799" width="14.42578125" style="809" customWidth="1"/>
    <col min="800" max="800" width="4.140625" style="809" customWidth="1"/>
    <col min="801" max="801" width="14.42578125" style="809" customWidth="1"/>
    <col min="802" max="1004" width="11" style="809"/>
    <col min="1005" max="1005" width="34.7109375" style="809" customWidth="1"/>
    <col min="1006" max="1006" width="12.42578125" style="809" customWidth="1"/>
    <col min="1007" max="1008" width="10.28515625" style="809" customWidth="1"/>
    <col min="1009" max="1009" width="37.7109375" style="809" customWidth="1"/>
    <col min="1010" max="1012" width="16.7109375" style="809" customWidth="1"/>
    <col min="1013" max="1013" width="33.7109375" style="809" customWidth="1"/>
    <col min="1014" max="1014" width="38.7109375" style="809" customWidth="1"/>
    <col min="1015" max="1015" width="13.28515625" style="809" customWidth="1"/>
    <col min="1016" max="1016" width="12.140625" style="809" customWidth="1"/>
    <col min="1017" max="1023" width="11" style="809" customWidth="1"/>
    <col min="1024" max="1028" width="14.42578125" style="809" customWidth="1"/>
    <col min="1029" max="1029" width="37.28515625" style="809" customWidth="1"/>
    <col min="1030" max="1031" width="11" style="809" customWidth="1"/>
    <col min="1032" max="1041" width="9.85546875" style="809" customWidth="1"/>
    <col min="1042" max="1045" width="11" style="809" customWidth="1"/>
    <col min="1046" max="1046" width="14.42578125" style="809" customWidth="1"/>
    <col min="1047" max="1047" width="4.140625" style="809" customWidth="1"/>
    <col min="1048" max="1048" width="13.28515625" style="809" customWidth="1"/>
    <col min="1049" max="1049" width="28.140625" style="809" customWidth="1"/>
    <col min="1050" max="1050" width="11" style="809" customWidth="1"/>
    <col min="1051" max="1051" width="14.42578125" style="809" customWidth="1"/>
    <col min="1052" max="1052" width="4.140625" style="809" customWidth="1"/>
    <col min="1053" max="1054" width="11" style="809" customWidth="1"/>
    <col min="1055" max="1055" width="14.42578125" style="809" customWidth="1"/>
    <col min="1056" max="1056" width="4.140625" style="809" customWidth="1"/>
    <col min="1057" max="1057" width="14.42578125" style="809" customWidth="1"/>
    <col min="1058" max="1260" width="11" style="809"/>
    <col min="1261" max="1261" width="34.7109375" style="809" customWidth="1"/>
    <col min="1262" max="1262" width="12.42578125" style="809" customWidth="1"/>
    <col min="1263" max="1264" width="10.28515625" style="809" customWidth="1"/>
    <col min="1265" max="1265" width="37.7109375" style="809" customWidth="1"/>
    <col min="1266" max="1268" width="16.7109375" style="809" customWidth="1"/>
    <col min="1269" max="1269" width="33.7109375" style="809" customWidth="1"/>
    <col min="1270" max="1270" width="38.7109375" style="809" customWidth="1"/>
    <col min="1271" max="1271" width="13.28515625" style="809" customWidth="1"/>
    <col min="1272" max="1272" width="12.140625" style="809" customWidth="1"/>
    <col min="1273" max="1279" width="11" style="809" customWidth="1"/>
    <col min="1280" max="1284" width="14.42578125" style="809" customWidth="1"/>
    <col min="1285" max="1285" width="37.28515625" style="809" customWidth="1"/>
    <col min="1286" max="1287" width="11" style="809" customWidth="1"/>
    <col min="1288" max="1297" width="9.85546875" style="809" customWidth="1"/>
    <col min="1298" max="1301" width="11" style="809" customWidth="1"/>
    <col min="1302" max="1302" width="14.42578125" style="809" customWidth="1"/>
    <col min="1303" max="1303" width="4.140625" style="809" customWidth="1"/>
    <col min="1304" max="1304" width="13.28515625" style="809" customWidth="1"/>
    <col min="1305" max="1305" width="28.140625" style="809" customWidth="1"/>
    <col min="1306" max="1306" width="11" style="809" customWidth="1"/>
    <col min="1307" max="1307" width="14.42578125" style="809" customWidth="1"/>
    <col min="1308" max="1308" width="4.140625" style="809" customWidth="1"/>
    <col min="1309" max="1310" width="11" style="809" customWidth="1"/>
    <col min="1311" max="1311" width="14.42578125" style="809" customWidth="1"/>
    <col min="1312" max="1312" width="4.140625" style="809" customWidth="1"/>
    <col min="1313" max="1313" width="14.42578125" style="809" customWidth="1"/>
    <col min="1314" max="1516" width="11" style="809"/>
    <col min="1517" max="1517" width="34.7109375" style="809" customWidth="1"/>
    <col min="1518" max="1518" width="12.42578125" style="809" customWidth="1"/>
    <col min="1519" max="1520" width="10.28515625" style="809" customWidth="1"/>
    <col min="1521" max="1521" width="37.7109375" style="809" customWidth="1"/>
    <col min="1522" max="1524" width="16.7109375" style="809" customWidth="1"/>
    <col min="1525" max="1525" width="33.7109375" style="809" customWidth="1"/>
    <col min="1526" max="1526" width="38.7109375" style="809" customWidth="1"/>
    <col min="1527" max="1527" width="13.28515625" style="809" customWidth="1"/>
    <col min="1528" max="1528" width="12.140625" style="809" customWidth="1"/>
    <col min="1529" max="1535" width="11" style="809" customWidth="1"/>
    <col min="1536" max="1540" width="14.42578125" style="809" customWidth="1"/>
    <col min="1541" max="1541" width="37.28515625" style="809" customWidth="1"/>
    <col min="1542" max="1543" width="11" style="809" customWidth="1"/>
    <col min="1544" max="1553" width="9.85546875" style="809" customWidth="1"/>
    <col min="1554" max="1557" width="11" style="809" customWidth="1"/>
    <col min="1558" max="1558" width="14.42578125" style="809" customWidth="1"/>
    <col min="1559" max="1559" width="4.140625" style="809" customWidth="1"/>
    <col min="1560" max="1560" width="13.28515625" style="809" customWidth="1"/>
    <col min="1561" max="1561" width="28.140625" style="809" customWidth="1"/>
    <col min="1562" max="1562" width="11" style="809" customWidth="1"/>
    <col min="1563" max="1563" width="14.42578125" style="809" customWidth="1"/>
    <col min="1564" max="1564" width="4.140625" style="809" customWidth="1"/>
    <col min="1565" max="1566" width="11" style="809" customWidth="1"/>
    <col min="1567" max="1567" width="14.42578125" style="809" customWidth="1"/>
    <col min="1568" max="1568" width="4.140625" style="809" customWidth="1"/>
    <col min="1569" max="1569" width="14.42578125" style="809" customWidth="1"/>
    <col min="1570" max="1772" width="11" style="809"/>
    <col min="1773" max="1773" width="34.7109375" style="809" customWidth="1"/>
    <col min="1774" max="1774" width="12.42578125" style="809" customWidth="1"/>
    <col min="1775" max="1776" width="10.28515625" style="809" customWidth="1"/>
    <col min="1777" max="1777" width="37.7109375" style="809" customWidth="1"/>
    <col min="1778" max="1780" width="16.7109375" style="809" customWidth="1"/>
    <col min="1781" max="1781" width="33.7109375" style="809" customWidth="1"/>
    <col min="1782" max="1782" width="38.7109375" style="809" customWidth="1"/>
    <col min="1783" max="1783" width="13.28515625" style="809" customWidth="1"/>
    <col min="1784" max="1784" width="12.140625" style="809" customWidth="1"/>
    <col min="1785" max="1791" width="11" style="809" customWidth="1"/>
    <col min="1792" max="1796" width="14.42578125" style="809" customWidth="1"/>
    <col min="1797" max="1797" width="37.28515625" style="809" customWidth="1"/>
    <col min="1798" max="1799" width="11" style="809" customWidth="1"/>
    <col min="1800" max="1809" width="9.85546875" style="809" customWidth="1"/>
    <col min="1810" max="1813" width="11" style="809" customWidth="1"/>
    <col min="1814" max="1814" width="14.42578125" style="809" customWidth="1"/>
    <col min="1815" max="1815" width="4.140625" style="809" customWidth="1"/>
    <col min="1816" max="1816" width="13.28515625" style="809" customWidth="1"/>
    <col min="1817" max="1817" width="28.140625" style="809" customWidth="1"/>
    <col min="1818" max="1818" width="11" style="809" customWidth="1"/>
    <col min="1819" max="1819" width="14.42578125" style="809" customWidth="1"/>
    <col min="1820" max="1820" width="4.140625" style="809" customWidth="1"/>
    <col min="1821" max="1822" width="11" style="809" customWidth="1"/>
    <col min="1823" max="1823" width="14.42578125" style="809" customWidth="1"/>
    <col min="1824" max="1824" width="4.140625" style="809" customWidth="1"/>
    <col min="1825" max="1825" width="14.42578125" style="809" customWidth="1"/>
    <col min="1826" max="2028" width="11" style="809"/>
    <col min="2029" max="2029" width="34.7109375" style="809" customWidth="1"/>
    <col min="2030" max="2030" width="12.42578125" style="809" customWidth="1"/>
    <col min="2031" max="2032" width="10.28515625" style="809" customWidth="1"/>
    <col min="2033" max="2033" width="37.7109375" style="809" customWidth="1"/>
    <col min="2034" max="2036" width="16.7109375" style="809" customWidth="1"/>
    <col min="2037" max="2037" width="33.7109375" style="809" customWidth="1"/>
    <col min="2038" max="2038" width="38.7109375" style="809" customWidth="1"/>
    <col min="2039" max="2039" width="13.28515625" style="809" customWidth="1"/>
    <col min="2040" max="2040" width="12.140625" style="809" customWidth="1"/>
    <col min="2041" max="2047" width="11" style="809" customWidth="1"/>
    <col min="2048" max="2052" width="14.42578125" style="809" customWidth="1"/>
    <col min="2053" max="2053" width="37.28515625" style="809" customWidth="1"/>
    <col min="2054" max="2055" width="11" style="809" customWidth="1"/>
    <col min="2056" max="2065" width="9.85546875" style="809" customWidth="1"/>
    <col min="2066" max="2069" width="11" style="809" customWidth="1"/>
    <col min="2070" max="2070" width="14.42578125" style="809" customWidth="1"/>
    <col min="2071" max="2071" width="4.140625" style="809" customWidth="1"/>
    <col min="2072" max="2072" width="13.28515625" style="809" customWidth="1"/>
    <col min="2073" max="2073" width="28.140625" style="809" customWidth="1"/>
    <col min="2074" max="2074" width="11" style="809" customWidth="1"/>
    <col min="2075" max="2075" width="14.42578125" style="809" customWidth="1"/>
    <col min="2076" max="2076" width="4.140625" style="809" customWidth="1"/>
    <col min="2077" max="2078" width="11" style="809" customWidth="1"/>
    <col min="2079" max="2079" width="14.42578125" style="809" customWidth="1"/>
    <col min="2080" max="2080" width="4.140625" style="809" customWidth="1"/>
    <col min="2081" max="2081" width="14.42578125" style="809" customWidth="1"/>
    <col min="2082" max="2284" width="11" style="809"/>
    <col min="2285" max="2285" width="34.7109375" style="809" customWidth="1"/>
    <col min="2286" max="2286" width="12.42578125" style="809" customWidth="1"/>
    <col min="2287" max="2288" width="10.28515625" style="809" customWidth="1"/>
    <col min="2289" max="2289" width="37.7109375" style="809" customWidth="1"/>
    <col min="2290" max="2292" width="16.7109375" style="809" customWidth="1"/>
    <col min="2293" max="2293" width="33.7109375" style="809" customWidth="1"/>
    <col min="2294" max="2294" width="38.7109375" style="809" customWidth="1"/>
    <col min="2295" max="2295" width="13.28515625" style="809" customWidth="1"/>
    <col min="2296" max="2296" width="12.140625" style="809" customWidth="1"/>
    <col min="2297" max="2303" width="11" style="809" customWidth="1"/>
    <col min="2304" max="2308" width="14.42578125" style="809" customWidth="1"/>
    <col min="2309" max="2309" width="37.28515625" style="809" customWidth="1"/>
    <col min="2310" max="2311" width="11" style="809" customWidth="1"/>
    <col min="2312" max="2321" width="9.85546875" style="809" customWidth="1"/>
    <col min="2322" max="2325" width="11" style="809" customWidth="1"/>
    <col min="2326" max="2326" width="14.42578125" style="809" customWidth="1"/>
    <col min="2327" max="2327" width="4.140625" style="809" customWidth="1"/>
    <col min="2328" max="2328" width="13.28515625" style="809" customWidth="1"/>
    <col min="2329" max="2329" width="28.140625" style="809" customWidth="1"/>
    <col min="2330" max="2330" width="11" style="809" customWidth="1"/>
    <col min="2331" max="2331" width="14.42578125" style="809" customWidth="1"/>
    <col min="2332" max="2332" width="4.140625" style="809" customWidth="1"/>
    <col min="2333" max="2334" width="11" style="809" customWidth="1"/>
    <col min="2335" max="2335" width="14.42578125" style="809" customWidth="1"/>
    <col min="2336" max="2336" width="4.140625" style="809" customWidth="1"/>
    <col min="2337" max="2337" width="14.42578125" style="809" customWidth="1"/>
    <col min="2338" max="2540" width="11" style="809"/>
    <col min="2541" max="2541" width="34.7109375" style="809" customWidth="1"/>
    <col min="2542" max="2542" width="12.42578125" style="809" customWidth="1"/>
    <col min="2543" max="2544" width="10.28515625" style="809" customWidth="1"/>
    <col min="2545" max="2545" width="37.7109375" style="809" customWidth="1"/>
    <col min="2546" max="2548" width="16.7109375" style="809" customWidth="1"/>
    <col min="2549" max="2549" width="33.7109375" style="809" customWidth="1"/>
    <col min="2550" max="2550" width="38.7109375" style="809" customWidth="1"/>
    <col min="2551" max="2551" width="13.28515625" style="809" customWidth="1"/>
    <col min="2552" max="2552" width="12.140625" style="809" customWidth="1"/>
    <col min="2553" max="2559" width="11" style="809" customWidth="1"/>
    <col min="2560" max="2564" width="14.42578125" style="809" customWidth="1"/>
    <col min="2565" max="2565" width="37.28515625" style="809" customWidth="1"/>
    <col min="2566" max="2567" width="11" style="809" customWidth="1"/>
    <col min="2568" max="2577" width="9.85546875" style="809" customWidth="1"/>
    <col min="2578" max="2581" width="11" style="809" customWidth="1"/>
    <col min="2582" max="2582" width="14.42578125" style="809" customWidth="1"/>
    <col min="2583" max="2583" width="4.140625" style="809" customWidth="1"/>
    <col min="2584" max="2584" width="13.28515625" style="809" customWidth="1"/>
    <col min="2585" max="2585" width="28.140625" style="809" customWidth="1"/>
    <col min="2586" max="2586" width="11" style="809" customWidth="1"/>
    <col min="2587" max="2587" width="14.42578125" style="809" customWidth="1"/>
    <col min="2588" max="2588" width="4.140625" style="809" customWidth="1"/>
    <col min="2589" max="2590" width="11" style="809" customWidth="1"/>
    <col min="2591" max="2591" width="14.42578125" style="809" customWidth="1"/>
    <col min="2592" max="2592" width="4.140625" style="809" customWidth="1"/>
    <col min="2593" max="2593" width="14.42578125" style="809" customWidth="1"/>
    <col min="2594" max="2796" width="11" style="809"/>
    <col min="2797" max="2797" width="34.7109375" style="809" customWidth="1"/>
    <col min="2798" max="2798" width="12.42578125" style="809" customWidth="1"/>
    <col min="2799" max="2800" width="10.28515625" style="809" customWidth="1"/>
    <col min="2801" max="2801" width="37.7109375" style="809" customWidth="1"/>
    <col min="2802" max="2804" width="16.7109375" style="809" customWidth="1"/>
    <col min="2805" max="2805" width="33.7109375" style="809" customWidth="1"/>
    <col min="2806" max="2806" width="38.7109375" style="809" customWidth="1"/>
    <col min="2807" max="2807" width="13.28515625" style="809" customWidth="1"/>
    <col min="2808" max="2808" width="12.140625" style="809" customWidth="1"/>
    <col min="2809" max="2815" width="11" style="809" customWidth="1"/>
    <col min="2816" max="2820" width="14.42578125" style="809" customWidth="1"/>
    <col min="2821" max="2821" width="37.28515625" style="809" customWidth="1"/>
    <col min="2822" max="2823" width="11" style="809" customWidth="1"/>
    <col min="2824" max="2833" width="9.85546875" style="809" customWidth="1"/>
    <col min="2834" max="2837" width="11" style="809" customWidth="1"/>
    <col min="2838" max="2838" width="14.42578125" style="809" customWidth="1"/>
    <col min="2839" max="2839" width="4.140625" style="809" customWidth="1"/>
    <col min="2840" max="2840" width="13.28515625" style="809" customWidth="1"/>
    <col min="2841" max="2841" width="28.140625" style="809" customWidth="1"/>
    <col min="2842" max="2842" width="11" style="809" customWidth="1"/>
    <col min="2843" max="2843" width="14.42578125" style="809" customWidth="1"/>
    <col min="2844" max="2844" width="4.140625" style="809" customWidth="1"/>
    <col min="2845" max="2846" width="11" style="809" customWidth="1"/>
    <col min="2847" max="2847" width="14.42578125" style="809" customWidth="1"/>
    <col min="2848" max="2848" width="4.140625" style="809" customWidth="1"/>
    <col min="2849" max="2849" width="14.42578125" style="809" customWidth="1"/>
    <col min="2850" max="3052" width="11" style="809"/>
    <col min="3053" max="3053" width="34.7109375" style="809" customWidth="1"/>
    <col min="3054" max="3054" width="12.42578125" style="809" customWidth="1"/>
    <col min="3055" max="3056" width="10.28515625" style="809" customWidth="1"/>
    <col min="3057" max="3057" width="37.7109375" style="809" customWidth="1"/>
    <col min="3058" max="3060" width="16.7109375" style="809" customWidth="1"/>
    <col min="3061" max="3061" width="33.7109375" style="809" customWidth="1"/>
    <col min="3062" max="3062" width="38.7109375" style="809" customWidth="1"/>
    <col min="3063" max="3063" width="13.28515625" style="809" customWidth="1"/>
    <col min="3064" max="3064" width="12.140625" style="809" customWidth="1"/>
    <col min="3065" max="3071" width="11" style="809" customWidth="1"/>
    <col min="3072" max="3076" width="14.42578125" style="809" customWidth="1"/>
    <col min="3077" max="3077" width="37.28515625" style="809" customWidth="1"/>
    <col min="3078" max="3079" width="11" style="809" customWidth="1"/>
    <col min="3080" max="3089" width="9.85546875" style="809" customWidth="1"/>
    <col min="3090" max="3093" width="11" style="809" customWidth="1"/>
    <col min="3094" max="3094" width="14.42578125" style="809" customWidth="1"/>
    <col min="3095" max="3095" width="4.140625" style="809" customWidth="1"/>
    <col min="3096" max="3096" width="13.28515625" style="809" customWidth="1"/>
    <col min="3097" max="3097" width="28.140625" style="809" customWidth="1"/>
    <col min="3098" max="3098" width="11" style="809" customWidth="1"/>
    <col min="3099" max="3099" width="14.42578125" style="809" customWidth="1"/>
    <col min="3100" max="3100" width="4.140625" style="809" customWidth="1"/>
    <col min="3101" max="3102" width="11" style="809" customWidth="1"/>
    <col min="3103" max="3103" width="14.42578125" style="809" customWidth="1"/>
    <col min="3104" max="3104" width="4.140625" style="809" customWidth="1"/>
    <col min="3105" max="3105" width="14.42578125" style="809" customWidth="1"/>
    <col min="3106" max="3308" width="11" style="809"/>
    <col min="3309" max="3309" width="34.7109375" style="809" customWidth="1"/>
    <col min="3310" max="3310" width="12.42578125" style="809" customWidth="1"/>
    <col min="3311" max="3312" width="10.28515625" style="809" customWidth="1"/>
    <col min="3313" max="3313" width="37.7109375" style="809" customWidth="1"/>
    <col min="3314" max="3316" width="16.7109375" style="809" customWidth="1"/>
    <col min="3317" max="3317" width="33.7109375" style="809" customWidth="1"/>
    <col min="3318" max="3318" width="38.7109375" style="809" customWidth="1"/>
    <col min="3319" max="3319" width="13.28515625" style="809" customWidth="1"/>
    <col min="3320" max="3320" width="12.140625" style="809" customWidth="1"/>
    <col min="3321" max="3327" width="11" style="809" customWidth="1"/>
    <col min="3328" max="3332" width="14.42578125" style="809" customWidth="1"/>
    <col min="3333" max="3333" width="37.28515625" style="809" customWidth="1"/>
    <col min="3334" max="3335" width="11" style="809" customWidth="1"/>
    <col min="3336" max="3345" width="9.85546875" style="809" customWidth="1"/>
    <col min="3346" max="3349" width="11" style="809" customWidth="1"/>
    <col min="3350" max="3350" width="14.42578125" style="809" customWidth="1"/>
    <col min="3351" max="3351" width="4.140625" style="809" customWidth="1"/>
    <col min="3352" max="3352" width="13.28515625" style="809" customWidth="1"/>
    <col min="3353" max="3353" width="28.140625" style="809" customWidth="1"/>
    <col min="3354" max="3354" width="11" style="809" customWidth="1"/>
    <col min="3355" max="3355" width="14.42578125" style="809" customWidth="1"/>
    <col min="3356" max="3356" width="4.140625" style="809" customWidth="1"/>
    <col min="3357" max="3358" width="11" style="809" customWidth="1"/>
    <col min="3359" max="3359" width="14.42578125" style="809" customWidth="1"/>
    <col min="3360" max="3360" width="4.140625" style="809" customWidth="1"/>
    <col min="3361" max="3361" width="14.42578125" style="809" customWidth="1"/>
    <col min="3362" max="3564" width="11" style="809"/>
    <col min="3565" max="3565" width="34.7109375" style="809" customWidth="1"/>
    <col min="3566" max="3566" width="12.42578125" style="809" customWidth="1"/>
    <col min="3567" max="3568" width="10.28515625" style="809" customWidth="1"/>
    <col min="3569" max="3569" width="37.7109375" style="809" customWidth="1"/>
    <col min="3570" max="3572" width="16.7109375" style="809" customWidth="1"/>
    <col min="3573" max="3573" width="33.7109375" style="809" customWidth="1"/>
    <col min="3574" max="3574" width="38.7109375" style="809" customWidth="1"/>
    <col min="3575" max="3575" width="13.28515625" style="809" customWidth="1"/>
    <col min="3576" max="3576" width="12.140625" style="809" customWidth="1"/>
    <col min="3577" max="3583" width="11" style="809" customWidth="1"/>
    <col min="3584" max="3588" width="14.42578125" style="809" customWidth="1"/>
    <col min="3589" max="3589" width="37.28515625" style="809" customWidth="1"/>
    <col min="3590" max="3591" width="11" style="809" customWidth="1"/>
    <col min="3592" max="3601" width="9.85546875" style="809" customWidth="1"/>
    <col min="3602" max="3605" width="11" style="809" customWidth="1"/>
    <col min="3606" max="3606" width="14.42578125" style="809" customWidth="1"/>
    <col min="3607" max="3607" width="4.140625" style="809" customWidth="1"/>
    <col min="3608" max="3608" width="13.28515625" style="809" customWidth="1"/>
    <col min="3609" max="3609" width="28.140625" style="809" customWidth="1"/>
    <col min="3610" max="3610" width="11" style="809" customWidth="1"/>
    <col min="3611" max="3611" width="14.42578125" style="809" customWidth="1"/>
    <col min="3612" max="3612" width="4.140625" style="809" customWidth="1"/>
    <col min="3613" max="3614" width="11" style="809" customWidth="1"/>
    <col min="3615" max="3615" width="14.42578125" style="809" customWidth="1"/>
    <col min="3616" max="3616" width="4.140625" style="809" customWidth="1"/>
    <col min="3617" max="3617" width="14.42578125" style="809" customWidth="1"/>
    <col min="3618" max="3820" width="11" style="809"/>
    <col min="3821" max="3821" width="34.7109375" style="809" customWidth="1"/>
    <col min="3822" max="3822" width="12.42578125" style="809" customWidth="1"/>
    <col min="3823" max="3824" width="10.28515625" style="809" customWidth="1"/>
    <col min="3825" max="3825" width="37.7109375" style="809" customWidth="1"/>
    <col min="3826" max="3828" width="16.7109375" style="809" customWidth="1"/>
    <col min="3829" max="3829" width="33.7109375" style="809" customWidth="1"/>
    <col min="3830" max="3830" width="38.7109375" style="809" customWidth="1"/>
    <col min="3831" max="3831" width="13.28515625" style="809" customWidth="1"/>
    <col min="3832" max="3832" width="12.140625" style="809" customWidth="1"/>
    <col min="3833" max="3839" width="11" style="809" customWidth="1"/>
    <col min="3840" max="3844" width="14.42578125" style="809" customWidth="1"/>
    <col min="3845" max="3845" width="37.28515625" style="809" customWidth="1"/>
    <col min="3846" max="3847" width="11" style="809" customWidth="1"/>
    <col min="3848" max="3857" width="9.85546875" style="809" customWidth="1"/>
    <col min="3858" max="3861" width="11" style="809" customWidth="1"/>
    <col min="3862" max="3862" width="14.42578125" style="809" customWidth="1"/>
    <col min="3863" max="3863" width="4.140625" style="809" customWidth="1"/>
    <col min="3864" max="3864" width="13.28515625" style="809" customWidth="1"/>
    <col min="3865" max="3865" width="28.140625" style="809" customWidth="1"/>
    <col min="3866" max="3866" width="11" style="809" customWidth="1"/>
    <col min="3867" max="3867" width="14.42578125" style="809" customWidth="1"/>
    <col min="3868" max="3868" width="4.140625" style="809" customWidth="1"/>
    <col min="3869" max="3870" width="11" style="809" customWidth="1"/>
    <col min="3871" max="3871" width="14.42578125" style="809" customWidth="1"/>
    <col min="3872" max="3872" width="4.140625" style="809" customWidth="1"/>
    <col min="3873" max="3873" width="14.42578125" style="809" customWidth="1"/>
    <col min="3874" max="4076" width="11" style="809"/>
    <col min="4077" max="4077" width="34.7109375" style="809" customWidth="1"/>
    <col min="4078" max="4078" width="12.42578125" style="809" customWidth="1"/>
    <col min="4079" max="4080" width="10.28515625" style="809" customWidth="1"/>
    <col min="4081" max="4081" width="37.7109375" style="809" customWidth="1"/>
    <col min="4082" max="4084" width="16.7109375" style="809" customWidth="1"/>
    <col min="4085" max="4085" width="33.7109375" style="809" customWidth="1"/>
    <col min="4086" max="4086" width="38.7109375" style="809" customWidth="1"/>
    <col min="4087" max="4087" width="13.28515625" style="809" customWidth="1"/>
    <col min="4088" max="4088" width="12.140625" style="809" customWidth="1"/>
    <col min="4089" max="4095" width="11" style="809" customWidth="1"/>
    <col min="4096" max="4100" width="14.42578125" style="809" customWidth="1"/>
    <col min="4101" max="4101" width="37.28515625" style="809" customWidth="1"/>
    <col min="4102" max="4103" width="11" style="809" customWidth="1"/>
    <col min="4104" max="4113" width="9.85546875" style="809" customWidth="1"/>
    <col min="4114" max="4117" width="11" style="809" customWidth="1"/>
    <col min="4118" max="4118" width="14.42578125" style="809" customWidth="1"/>
    <col min="4119" max="4119" width="4.140625" style="809" customWidth="1"/>
    <col min="4120" max="4120" width="13.28515625" style="809" customWidth="1"/>
    <col min="4121" max="4121" width="28.140625" style="809" customWidth="1"/>
    <col min="4122" max="4122" width="11" style="809" customWidth="1"/>
    <col min="4123" max="4123" width="14.42578125" style="809" customWidth="1"/>
    <col min="4124" max="4124" width="4.140625" style="809" customWidth="1"/>
    <col min="4125" max="4126" width="11" style="809" customWidth="1"/>
    <col min="4127" max="4127" width="14.42578125" style="809" customWidth="1"/>
    <col min="4128" max="4128" width="4.140625" style="809" customWidth="1"/>
    <col min="4129" max="4129" width="14.42578125" style="809" customWidth="1"/>
    <col min="4130" max="4332" width="11" style="809"/>
    <col min="4333" max="4333" width="34.7109375" style="809" customWidth="1"/>
    <col min="4334" max="4334" width="12.42578125" style="809" customWidth="1"/>
    <col min="4335" max="4336" width="10.28515625" style="809" customWidth="1"/>
    <col min="4337" max="4337" width="37.7109375" style="809" customWidth="1"/>
    <col min="4338" max="4340" width="16.7109375" style="809" customWidth="1"/>
    <col min="4341" max="4341" width="33.7109375" style="809" customWidth="1"/>
    <col min="4342" max="4342" width="38.7109375" style="809" customWidth="1"/>
    <col min="4343" max="4343" width="13.28515625" style="809" customWidth="1"/>
    <col min="4344" max="4344" width="12.140625" style="809" customWidth="1"/>
    <col min="4345" max="4351" width="11" style="809" customWidth="1"/>
    <col min="4352" max="4356" width="14.42578125" style="809" customWidth="1"/>
    <col min="4357" max="4357" width="37.28515625" style="809" customWidth="1"/>
    <col min="4358" max="4359" width="11" style="809" customWidth="1"/>
    <col min="4360" max="4369" width="9.85546875" style="809" customWidth="1"/>
    <col min="4370" max="4373" width="11" style="809" customWidth="1"/>
    <col min="4374" max="4374" width="14.42578125" style="809" customWidth="1"/>
    <col min="4375" max="4375" width="4.140625" style="809" customWidth="1"/>
    <col min="4376" max="4376" width="13.28515625" style="809" customWidth="1"/>
    <col min="4377" max="4377" width="28.140625" style="809" customWidth="1"/>
    <col min="4378" max="4378" width="11" style="809" customWidth="1"/>
    <col min="4379" max="4379" width="14.42578125" style="809" customWidth="1"/>
    <col min="4380" max="4380" width="4.140625" style="809" customWidth="1"/>
    <col min="4381" max="4382" width="11" style="809" customWidth="1"/>
    <col min="4383" max="4383" width="14.42578125" style="809" customWidth="1"/>
    <col min="4384" max="4384" width="4.140625" style="809" customWidth="1"/>
    <col min="4385" max="4385" width="14.42578125" style="809" customWidth="1"/>
    <col min="4386" max="4588" width="11" style="809"/>
    <col min="4589" max="4589" width="34.7109375" style="809" customWidth="1"/>
    <col min="4590" max="4590" width="12.42578125" style="809" customWidth="1"/>
    <col min="4591" max="4592" width="10.28515625" style="809" customWidth="1"/>
    <col min="4593" max="4593" width="37.7109375" style="809" customWidth="1"/>
    <col min="4594" max="4596" width="16.7109375" style="809" customWidth="1"/>
    <col min="4597" max="4597" width="33.7109375" style="809" customWidth="1"/>
    <col min="4598" max="4598" width="38.7109375" style="809" customWidth="1"/>
    <col min="4599" max="4599" width="13.28515625" style="809" customWidth="1"/>
    <col min="4600" max="4600" width="12.140625" style="809" customWidth="1"/>
    <col min="4601" max="4607" width="11" style="809" customWidth="1"/>
    <col min="4608" max="4612" width="14.42578125" style="809" customWidth="1"/>
    <col min="4613" max="4613" width="37.28515625" style="809" customWidth="1"/>
    <col min="4614" max="4615" width="11" style="809" customWidth="1"/>
    <col min="4616" max="4625" width="9.85546875" style="809" customWidth="1"/>
    <col min="4626" max="4629" width="11" style="809" customWidth="1"/>
    <col min="4630" max="4630" width="14.42578125" style="809" customWidth="1"/>
    <col min="4631" max="4631" width="4.140625" style="809" customWidth="1"/>
    <col min="4632" max="4632" width="13.28515625" style="809" customWidth="1"/>
    <col min="4633" max="4633" width="28.140625" style="809" customWidth="1"/>
    <col min="4634" max="4634" width="11" style="809" customWidth="1"/>
    <col min="4635" max="4635" width="14.42578125" style="809" customWidth="1"/>
    <col min="4636" max="4636" width="4.140625" style="809" customWidth="1"/>
    <col min="4637" max="4638" width="11" style="809" customWidth="1"/>
    <col min="4639" max="4639" width="14.42578125" style="809" customWidth="1"/>
    <col min="4640" max="4640" width="4.140625" style="809" customWidth="1"/>
    <col min="4641" max="4641" width="14.42578125" style="809" customWidth="1"/>
    <col min="4642" max="4844" width="11" style="809"/>
    <col min="4845" max="4845" width="34.7109375" style="809" customWidth="1"/>
    <col min="4846" max="4846" width="12.42578125" style="809" customWidth="1"/>
    <col min="4847" max="4848" width="10.28515625" style="809" customWidth="1"/>
    <col min="4849" max="4849" width="37.7109375" style="809" customWidth="1"/>
    <col min="4850" max="4852" width="16.7109375" style="809" customWidth="1"/>
    <col min="4853" max="4853" width="33.7109375" style="809" customWidth="1"/>
    <col min="4854" max="4854" width="38.7109375" style="809" customWidth="1"/>
    <col min="4855" max="4855" width="13.28515625" style="809" customWidth="1"/>
    <col min="4856" max="4856" width="12.140625" style="809" customWidth="1"/>
    <col min="4857" max="4863" width="11" style="809" customWidth="1"/>
    <col min="4864" max="4868" width="14.42578125" style="809" customWidth="1"/>
    <col min="4869" max="4869" width="37.28515625" style="809" customWidth="1"/>
    <col min="4870" max="4871" width="11" style="809" customWidth="1"/>
    <col min="4872" max="4881" width="9.85546875" style="809" customWidth="1"/>
    <col min="4882" max="4885" width="11" style="809" customWidth="1"/>
    <col min="4886" max="4886" width="14.42578125" style="809" customWidth="1"/>
    <col min="4887" max="4887" width="4.140625" style="809" customWidth="1"/>
    <col min="4888" max="4888" width="13.28515625" style="809" customWidth="1"/>
    <col min="4889" max="4889" width="28.140625" style="809" customWidth="1"/>
    <col min="4890" max="4890" width="11" style="809" customWidth="1"/>
    <col min="4891" max="4891" width="14.42578125" style="809" customWidth="1"/>
    <col min="4892" max="4892" width="4.140625" style="809" customWidth="1"/>
    <col min="4893" max="4894" width="11" style="809" customWidth="1"/>
    <col min="4895" max="4895" width="14.42578125" style="809" customWidth="1"/>
    <col min="4896" max="4896" width="4.140625" style="809" customWidth="1"/>
    <col min="4897" max="4897" width="14.42578125" style="809" customWidth="1"/>
    <col min="4898" max="5100" width="11" style="809"/>
    <col min="5101" max="5101" width="34.7109375" style="809" customWidth="1"/>
    <col min="5102" max="5102" width="12.42578125" style="809" customWidth="1"/>
    <col min="5103" max="5104" width="10.28515625" style="809" customWidth="1"/>
    <col min="5105" max="5105" width="37.7109375" style="809" customWidth="1"/>
    <col min="5106" max="5108" width="16.7109375" style="809" customWidth="1"/>
    <col min="5109" max="5109" width="33.7109375" style="809" customWidth="1"/>
    <col min="5110" max="5110" width="38.7109375" style="809" customWidth="1"/>
    <col min="5111" max="5111" width="13.28515625" style="809" customWidth="1"/>
    <col min="5112" max="5112" width="12.140625" style="809" customWidth="1"/>
    <col min="5113" max="5119" width="11" style="809" customWidth="1"/>
    <col min="5120" max="5124" width="14.42578125" style="809" customWidth="1"/>
    <col min="5125" max="5125" width="37.28515625" style="809" customWidth="1"/>
    <col min="5126" max="5127" width="11" style="809" customWidth="1"/>
    <col min="5128" max="5137" width="9.85546875" style="809" customWidth="1"/>
    <col min="5138" max="5141" width="11" style="809" customWidth="1"/>
    <col min="5142" max="5142" width="14.42578125" style="809" customWidth="1"/>
    <col min="5143" max="5143" width="4.140625" style="809" customWidth="1"/>
    <col min="5144" max="5144" width="13.28515625" style="809" customWidth="1"/>
    <col min="5145" max="5145" width="28.140625" style="809" customWidth="1"/>
    <col min="5146" max="5146" width="11" style="809" customWidth="1"/>
    <col min="5147" max="5147" width="14.42578125" style="809" customWidth="1"/>
    <col min="5148" max="5148" width="4.140625" style="809" customWidth="1"/>
    <col min="5149" max="5150" width="11" style="809" customWidth="1"/>
    <col min="5151" max="5151" width="14.42578125" style="809" customWidth="1"/>
    <col min="5152" max="5152" width="4.140625" style="809" customWidth="1"/>
    <col min="5153" max="5153" width="14.42578125" style="809" customWidth="1"/>
    <col min="5154" max="5356" width="11" style="809"/>
    <col min="5357" max="5357" width="34.7109375" style="809" customWidth="1"/>
    <col min="5358" max="5358" width="12.42578125" style="809" customWidth="1"/>
    <col min="5359" max="5360" width="10.28515625" style="809" customWidth="1"/>
    <col min="5361" max="5361" width="37.7109375" style="809" customWidth="1"/>
    <col min="5362" max="5364" width="16.7109375" style="809" customWidth="1"/>
    <col min="5365" max="5365" width="33.7109375" style="809" customWidth="1"/>
    <col min="5366" max="5366" width="38.7109375" style="809" customWidth="1"/>
    <col min="5367" max="5367" width="13.28515625" style="809" customWidth="1"/>
    <col min="5368" max="5368" width="12.140625" style="809" customWidth="1"/>
    <col min="5369" max="5375" width="11" style="809" customWidth="1"/>
    <col min="5376" max="5380" width="14.42578125" style="809" customWidth="1"/>
    <col min="5381" max="5381" width="37.28515625" style="809" customWidth="1"/>
    <col min="5382" max="5383" width="11" style="809" customWidth="1"/>
    <col min="5384" max="5393" width="9.85546875" style="809" customWidth="1"/>
    <col min="5394" max="5397" width="11" style="809" customWidth="1"/>
    <col min="5398" max="5398" width="14.42578125" style="809" customWidth="1"/>
    <col min="5399" max="5399" width="4.140625" style="809" customWidth="1"/>
    <col min="5400" max="5400" width="13.28515625" style="809" customWidth="1"/>
    <col min="5401" max="5401" width="28.140625" style="809" customWidth="1"/>
    <col min="5402" max="5402" width="11" style="809" customWidth="1"/>
    <col min="5403" max="5403" width="14.42578125" style="809" customWidth="1"/>
    <col min="5404" max="5404" width="4.140625" style="809" customWidth="1"/>
    <col min="5405" max="5406" width="11" style="809" customWidth="1"/>
    <col min="5407" max="5407" width="14.42578125" style="809" customWidth="1"/>
    <col min="5408" max="5408" width="4.140625" style="809" customWidth="1"/>
    <col min="5409" max="5409" width="14.42578125" style="809" customWidth="1"/>
    <col min="5410" max="5612" width="11" style="809"/>
    <col min="5613" max="5613" width="34.7109375" style="809" customWidth="1"/>
    <col min="5614" max="5614" width="12.42578125" style="809" customWidth="1"/>
    <col min="5615" max="5616" width="10.28515625" style="809" customWidth="1"/>
    <col min="5617" max="5617" width="37.7109375" style="809" customWidth="1"/>
    <col min="5618" max="5620" width="16.7109375" style="809" customWidth="1"/>
    <col min="5621" max="5621" width="33.7109375" style="809" customWidth="1"/>
    <col min="5622" max="5622" width="38.7109375" style="809" customWidth="1"/>
    <col min="5623" max="5623" width="13.28515625" style="809" customWidth="1"/>
    <col min="5624" max="5624" width="12.140625" style="809" customWidth="1"/>
    <col min="5625" max="5631" width="11" style="809" customWidth="1"/>
    <col min="5632" max="5636" width="14.42578125" style="809" customWidth="1"/>
    <col min="5637" max="5637" width="37.28515625" style="809" customWidth="1"/>
    <col min="5638" max="5639" width="11" style="809" customWidth="1"/>
    <col min="5640" max="5649" width="9.85546875" style="809" customWidth="1"/>
    <col min="5650" max="5653" width="11" style="809" customWidth="1"/>
    <col min="5654" max="5654" width="14.42578125" style="809" customWidth="1"/>
    <col min="5655" max="5655" width="4.140625" style="809" customWidth="1"/>
    <col min="5656" max="5656" width="13.28515625" style="809" customWidth="1"/>
    <col min="5657" max="5657" width="28.140625" style="809" customWidth="1"/>
    <col min="5658" max="5658" width="11" style="809" customWidth="1"/>
    <col min="5659" max="5659" width="14.42578125" style="809" customWidth="1"/>
    <col min="5660" max="5660" width="4.140625" style="809" customWidth="1"/>
    <col min="5661" max="5662" width="11" style="809" customWidth="1"/>
    <col min="5663" max="5663" width="14.42578125" style="809" customWidth="1"/>
    <col min="5664" max="5664" width="4.140625" style="809" customWidth="1"/>
    <col min="5665" max="5665" width="14.42578125" style="809" customWidth="1"/>
    <col min="5666" max="5868" width="11" style="809"/>
    <col min="5869" max="5869" width="34.7109375" style="809" customWidth="1"/>
    <col min="5870" max="5870" width="12.42578125" style="809" customWidth="1"/>
    <col min="5871" max="5872" width="10.28515625" style="809" customWidth="1"/>
    <col min="5873" max="5873" width="37.7109375" style="809" customWidth="1"/>
    <col min="5874" max="5876" width="16.7109375" style="809" customWidth="1"/>
    <col min="5877" max="5877" width="33.7109375" style="809" customWidth="1"/>
    <col min="5878" max="5878" width="38.7109375" style="809" customWidth="1"/>
    <col min="5879" max="5879" width="13.28515625" style="809" customWidth="1"/>
    <col min="5880" max="5880" width="12.140625" style="809" customWidth="1"/>
    <col min="5881" max="5887" width="11" style="809" customWidth="1"/>
    <col min="5888" max="5892" width="14.42578125" style="809" customWidth="1"/>
    <col min="5893" max="5893" width="37.28515625" style="809" customWidth="1"/>
    <col min="5894" max="5895" width="11" style="809" customWidth="1"/>
    <col min="5896" max="5905" width="9.85546875" style="809" customWidth="1"/>
    <col min="5906" max="5909" width="11" style="809" customWidth="1"/>
    <col min="5910" max="5910" width="14.42578125" style="809" customWidth="1"/>
    <col min="5911" max="5911" width="4.140625" style="809" customWidth="1"/>
    <col min="5912" max="5912" width="13.28515625" style="809" customWidth="1"/>
    <col min="5913" max="5913" width="28.140625" style="809" customWidth="1"/>
    <col min="5914" max="5914" width="11" style="809" customWidth="1"/>
    <col min="5915" max="5915" width="14.42578125" style="809" customWidth="1"/>
    <col min="5916" max="5916" width="4.140625" style="809" customWidth="1"/>
    <col min="5917" max="5918" width="11" style="809" customWidth="1"/>
    <col min="5919" max="5919" width="14.42578125" style="809" customWidth="1"/>
    <col min="5920" max="5920" width="4.140625" style="809" customWidth="1"/>
    <col min="5921" max="5921" width="14.42578125" style="809" customWidth="1"/>
    <col min="5922" max="6124" width="11" style="809"/>
    <col min="6125" max="6125" width="34.7109375" style="809" customWidth="1"/>
    <col min="6126" max="6126" width="12.42578125" style="809" customWidth="1"/>
    <col min="6127" max="6128" width="10.28515625" style="809" customWidth="1"/>
    <col min="6129" max="6129" width="37.7109375" style="809" customWidth="1"/>
    <col min="6130" max="6132" width="16.7109375" style="809" customWidth="1"/>
    <col min="6133" max="6133" width="33.7109375" style="809" customWidth="1"/>
    <col min="6134" max="6134" width="38.7109375" style="809" customWidth="1"/>
    <col min="6135" max="6135" width="13.28515625" style="809" customWidth="1"/>
    <col min="6136" max="6136" width="12.140625" style="809" customWidth="1"/>
    <col min="6137" max="6143" width="11" style="809" customWidth="1"/>
    <col min="6144" max="6148" width="14.42578125" style="809" customWidth="1"/>
    <col min="6149" max="6149" width="37.28515625" style="809" customWidth="1"/>
    <col min="6150" max="6151" width="11" style="809" customWidth="1"/>
    <col min="6152" max="6161" width="9.85546875" style="809" customWidth="1"/>
    <col min="6162" max="6165" width="11" style="809" customWidth="1"/>
    <col min="6166" max="6166" width="14.42578125" style="809" customWidth="1"/>
    <col min="6167" max="6167" width="4.140625" style="809" customWidth="1"/>
    <col min="6168" max="6168" width="13.28515625" style="809" customWidth="1"/>
    <col min="6169" max="6169" width="28.140625" style="809" customWidth="1"/>
    <col min="6170" max="6170" width="11" style="809" customWidth="1"/>
    <col min="6171" max="6171" width="14.42578125" style="809" customWidth="1"/>
    <col min="6172" max="6172" width="4.140625" style="809" customWidth="1"/>
    <col min="6173" max="6174" width="11" style="809" customWidth="1"/>
    <col min="6175" max="6175" width="14.42578125" style="809" customWidth="1"/>
    <col min="6176" max="6176" width="4.140625" style="809" customWidth="1"/>
    <col min="6177" max="6177" width="14.42578125" style="809" customWidth="1"/>
    <col min="6178" max="6380" width="11" style="809"/>
    <col min="6381" max="6381" width="34.7109375" style="809" customWidth="1"/>
    <col min="6382" max="6382" width="12.42578125" style="809" customWidth="1"/>
    <col min="6383" max="6384" width="10.28515625" style="809" customWidth="1"/>
    <col min="6385" max="6385" width="37.7109375" style="809" customWidth="1"/>
    <col min="6386" max="6388" width="16.7109375" style="809" customWidth="1"/>
    <col min="6389" max="6389" width="33.7109375" style="809" customWidth="1"/>
    <col min="6390" max="6390" width="38.7109375" style="809" customWidth="1"/>
    <col min="6391" max="6391" width="13.28515625" style="809" customWidth="1"/>
    <col min="6392" max="6392" width="12.140625" style="809" customWidth="1"/>
    <col min="6393" max="6399" width="11" style="809" customWidth="1"/>
    <col min="6400" max="6404" width="14.42578125" style="809" customWidth="1"/>
    <col min="6405" max="6405" width="37.28515625" style="809" customWidth="1"/>
    <col min="6406" max="6407" width="11" style="809" customWidth="1"/>
    <col min="6408" max="6417" width="9.85546875" style="809" customWidth="1"/>
    <col min="6418" max="6421" width="11" style="809" customWidth="1"/>
    <col min="6422" max="6422" width="14.42578125" style="809" customWidth="1"/>
    <col min="6423" max="6423" width="4.140625" style="809" customWidth="1"/>
    <col min="6424" max="6424" width="13.28515625" style="809" customWidth="1"/>
    <col min="6425" max="6425" width="28.140625" style="809" customWidth="1"/>
    <col min="6426" max="6426" width="11" style="809" customWidth="1"/>
    <col min="6427" max="6427" width="14.42578125" style="809" customWidth="1"/>
    <col min="6428" max="6428" width="4.140625" style="809" customWidth="1"/>
    <col min="6429" max="6430" width="11" style="809" customWidth="1"/>
    <col min="6431" max="6431" width="14.42578125" style="809" customWidth="1"/>
    <col min="6432" max="6432" width="4.140625" style="809" customWidth="1"/>
    <col min="6433" max="6433" width="14.42578125" style="809" customWidth="1"/>
    <col min="6434" max="6636" width="11" style="809"/>
    <col min="6637" max="6637" width="34.7109375" style="809" customWidth="1"/>
    <col min="6638" max="6638" width="12.42578125" style="809" customWidth="1"/>
    <col min="6639" max="6640" width="10.28515625" style="809" customWidth="1"/>
    <col min="6641" max="6641" width="37.7109375" style="809" customWidth="1"/>
    <col min="6642" max="6644" width="16.7109375" style="809" customWidth="1"/>
    <col min="6645" max="6645" width="33.7109375" style="809" customWidth="1"/>
    <col min="6646" max="6646" width="38.7109375" style="809" customWidth="1"/>
    <col min="6647" max="6647" width="13.28515625" style="809" customWidth="1"/>
    <col min="6648" max="6648" width="12.140625" style="809" customWidth="1"/>
    <col min="6649" max="6655" width="11" style="809" customWidth="1"/>
    <col min="6656" max="6660" width="14.42578125" style="809" customWidth="1"/>
    <col min="6661" max="6661" width="37.28515625" style="809" customWidth="1"/>
    <col min="6662" max="6663" width="11" style="809" customWidth="1"/>
    <col min="6664" max="6673" width="9.85546875" style="809" customWidth="1"/>
    <col min="6674" max="6677" width="11" style="809" customWidth="1"/>
    <col min="6678" max="6678" width="14.42578125" style="809" customWidth="1"/>
    <col min="6679" max="6679" width="4.140625" style="809" customWidth="1"/>
    <col min="6680" max="6680" width="13.28515625" style="809" customWidth="1"/>
    <col min="6681" max="6681" width="28.140625" style="809" customWidth="1"/>
    <col min="6682" max="6682" width="11" style="809" customWidth="1"/>
    <col min="6683" max="6683" width="14.42578125" style="809" customWidth="1"/>
    <col min="6684" max="6684" width="4.140625" style="809" customWidth="1"/>
    <col min="6685" max="6686" width="11" style="809" customWidth="1"/>
    <col min="6687" max="6687" width="14.42578125" style="809" customWidth="1"/>
    <col min="6688" max="6688" width="4.140625" style="809" customWidth="1"/>
    <col min="6689" max="6689" width="14.42578125" style="809" customWidth="1"/>
    <col min="6690" max="6892" width="11" style="809"/>
    <col min="6893" max="6893" width="34.7109375" style="809" customWidth="1"/>
    <col min="6894" max="6894" width="12.42578125" style="809" customWidth="1"/>
    <col min="6895" max="6896" width="10.28515625" style="809" customWidth="1"/>
    <col min="6897" max="6897" width="37.7109375" style="809" customWidth="1"/>
    <col min="6898" max="6900" width="16.7109375" style="809" customWidth="1"/>
    <col min="6901" max="6901" width="33.7109375" style="809" customWidth="1"/>
    <col min="6902" max="6902" width="38.7109375" style="809" customWidth="1"/>
    <col min="6903" max="6903" width="13.28515625" style="809" customWidth="1"/>
    <col min="6904" max="6904" width="12.140625" style="809" customWidth="1"/>
    <col min="6905" max="6911" width="11" style="809" customWidth="1"/>
    <col min="6912" max="6916" width="14.42578125" style="809" customWidth="1"/>
    <col min="6917" max="6917" width="37.28515625" style="809" customWidth="1"/>
    <col min="6918" max="6919" width="11" style="809" customWidth="1"/>
    <col min="6920" max="6929" width="9.85546875" style="809" customWidth="1"/>
    <col min="6930" max="6933" width="11" style="809" customWidth="1"/>
    <col min="6934" max="6934" width="14.42578125" style="809" customWidth="1"/>
    <col min="6935" max="6935" width="4.140625" style="809" customWidth="1"/>
    <col min="6936" max="6936" width="13.28515625" style="809" customWidth="1"/>
    <col min="6937" max="6937" width="28.140625" style="809" customWidth="1"/>
    <col min="6938" max="6938" width="11" style="809" customWidth="1"/>
    <col min="6939" max="6939" width="14.42578125" style="809" customWidth="1"/>
    <col min="6940" max="6940" width="4.140625" style="809" customWidth="1"/>
    <col min="6941" max="6942" width="11" style="809" customWidth="1"/>
    <col min="6943" max="6943" width="14.42578125" style="809" customWidth="1"/>
    <col min="6944" max="6944" width="4.140625" style="809" customWidth="1"/>
    <col min="6945" max="6945" width="14.42578125" style="809" customWidth="1"/>
    <col min="6946" max="7148" width="11" style="809"/>
    <col min="7149" max="7149" width="34.7109375" style="809" customWidth="1"/>
    <col min="7150" max="7150" width="12.42578125" style="809" customWidth="1"/>
    <col min="7151" max="7152" width="10.28515625" style="809" customWidth="1"/>
    <col min="7153" max="7153" width="37.7109375" style="809" customWidth="1"/>
    <col min="7154" max="7156" width="16.7109375" style="809" customWidth="1"/>
    <col min="7157" max="7157" width="33.7109375" style="809" customWidth="1"/>
    <col min="7158" max="7158" width="38.7109375" style="809" customWidth="1"/>
    <col min="7159" max="7159" width="13.28515625" style="809" customWidth="1"/>
    <col min="7160" max="7160" width="12.140625" style="809" customWidth="1"/>
    <col min="7161" max="7167" width="11" style="809" customWidth="1"/>
    <col min="7168" max="7172" width="14.42578125" style="809" customWidth="1"/>
    <col min="7173" max="7173" width="37.28515625" style="809" customWidth="1"/>
    <col min="7174" max="7175" width="11" style="809" customWidth="1"/>
    <col min="7176" max="7185" width="9.85546875" style="809" customWidth="1"/>
    <col min="7186" max="7189" width="11" style="809" customWidth="1"/>
    <col min="7190" max="7190" width="14.42578125" style="809" customWidth="1"/>
    <col min="7191" max="7191" width="4.140625" style="809" customWidth="1"/>
    <col min="7192" max="7192" width="13.28515625" style="809" customWidth="1"/>
    <col min="7193" max="7193" width="28.140625" style="809" customWidth="1"/>
    <col min="7194" max="7194" width="11" style="809" customWidth="1"/>
    <col min="7195" max="7195" width="14.42578125" style="809" customWidth="1"/>
    <col min="7196" max="7196" width="4.140625" style="809" customWidth="1"/>
    <col min="7197" max="7198" width="11" style="809" customWidth="1"/>
    <col min="7199" max="7199" width="14.42578125" style="809" customWidth="1"/>
    <col min="7200" max="7200" width="4.140625" style="809" customWidth="1"/>
    <col min="7201" max="7201" width="14.42578125" style="809" customWidth="1"/>
    <col min="7202" max="7404" width="11" style="809"/>
    <col min="7405" max="7405" width="34.7109375" style="809" customWidth="1"/>
    <col min="7406" max="7406" width="12.42578125" style="809" customWidth="1"/>
    <col min="7407" max="7408" width="10.28515625" style="809" customWidth="1"/>
    <col min="7409" max="7409" width="37.7109375" style="809" customWidth="1"/>
    <col min="7410" max="7412" width="16.7109375" style="809" customWidth="1"/>
    <col min="7413" max="7413" width="33.7109375" style="809" customWidth="1"/>
    <col min="7414" max="7414" width="38.7109375" style="809" customWidth="1"/>
    <col min="7415" max="7415" width="13.28515625" style="809" customWidth="1"/>
    <col min="7416" max="7416" width="12.140625" style="809" customWidth="1"/>
    <col min="7417" max="7423" width="11" style="809" customWidth="1"/>
    <col min="7424" max="7428" width="14.42578125" style="809" customWidth="1"/>
    <col min="7429" max="7429" width="37.28515625" style="809" customWidth="1"/>
    <col min="7430" max="7431" width="11" style="809" customWidth="1"/>
    <col min="7432" max="7441" width="9.85546875" style="809" customWidth="1"/>
    <col min="7442" max="7445" width="11" style="809" customWidth="1"/>
    <col min="7446" max="7446" width="14.42578125" style="809" customWidth="1"/>
    <col min="7447" max="7447" width="4.140625" style="809" customWidth="1"/>
    <col min="7448" max="7448" width="13.28515625" style="809" customWidth="1"/>
    <col min="7449" max="7449" width="28.140625" style="809" customWidth="1"/>
    <col min="7450" max="7450" width="11" style="809" customWidth="1"/>
    <col min="7451" max="7451" width="14.42578125" style="809" customWidth="1"/>
    <col min="7452" max="7452" width="4.140625" style="809" customWidth="1"/>
    <col min="7453" max="7454" width="11" style="809" customWidth="1"/>
    <col min="7455" max="7455" width="14.42578125" style="809" customWidth="1"/>
    <col min="7456" max="7456" width="4.140625" style="809" customWidth="1"/>
    <col min="7457" max="7457" width="14.42578125" style="809" customWidth="1"/>
    <col min="7458" max="7660" width="11" style="809"/>
    <col min="7661" max="7661" width="34.7109375" style="809" customWidth="1"/>
    <col min="7662" max="7662" width="12.42578125" style="809" customWidth="1"/>
    <col min="7663" max="7664" width="10.28515625" style="809" customWidth="1"/>
    <col min="7665" max="7665" width="37.7109375" style="809" customWidth="1"/>
    <col min="7666" max="7668" width="16.7109375" style="809" customWidth="1"/>
    <col min="7669" max="7669" width="33.7109375" style="809" customWidth="1"/>
    <col min="7670" max="7670" width="38.7109375" style="809" customWidth="1"/>
    <col min="7671" max="7671" width="13.28515625" style="809" customWidth="1"/>
    <col min="7672" max="7672" width="12.140625" style="809" customWidth="1"/>
    <col min="7673" max="7679" width="11" style="809" customWidth="1"/>
    <col min="7680" max="7684" width="14.42578125" style="809" customWidth="1"/>
    <col min="7685" max="7685" width="37.28515625" style="809" customWidth="1"/>
    <col min="7686" max="7687" width="11" style="809" customWidth="1"/>
    <col min="7688" max="7697" width="9.85546875" style="809" customWidth="1"/>
    <col min="7698" max="7701" width="11" style="809" customWidth="1"/>
    <col min="7702" max="7702" width="14.42578125" style="809" customWidth="1"/>
    <col min="7703" max="7703" width="4.140625" style="809" customWidth="1"/>
    <col min="7704" max="7704" width="13.28515625" style="809" customWidth="1"/>
    <col min="7705" max="7705" width="28.140625" style="809" customWidth="1"/>
    <col min="7706" max="7706" width="11" style="809" customWidth="1"/>
    <col min="7707" max="7707" width="14.42578125" style="809" customWidth="1"/>
    <col min="7708" max="7708" width="4.140625" style="809" customWidth="1"/>
    <col min="7709" max="7710" width="11" style="809" customWidth="1"/>
    <col min="7711" max="7711" width="14.42578125" style="809" customWidth="1"/>
    <col min="7712" max="7712" width="4.140625" style="809" customWidth="1"/>
    <col min="7713" max="7713" width="14.42578125" style="809" customWidth="1"/>
    <col min="7714" max="7916" width="11" style="809"/>
    <col min="7917" max="7917" width="34.7109375" style="809" customWidth="1"/>
    <col min="7918" max="7918" width="12.42578125" style="809" customWidth="1"/>
    <col min="7919" max="7920" width="10.28515625" style="809" customWidth="1"/>
    <col min="7921" max="7921" width="37.7109375" style="809" customWidth="1"/>
    <col min="7922" max="7924" width="16.7109375" style="809" customWidth="1"/>
    <col min="7925" max="7925" width="33.7109375" style="809" customWidth="1"/>
    <col min="7926" max="7926" width="38.7109375" style="809" customWidth="1"/>
    <col min="7927" max="7927" width="13.28515625" style="809" customWidth="1"/>
    <col min="7928" max="7928" width="12.140625" style="809" customWidth="1"/>
    <col min="7929" max="7935" width="11" style="809" customWidth="1"/>
    <col min="7936" max="7940" width="14.42578125" style="809" customWidth="1"/>
    <col min="7941" max="7941" width="37.28515625" style="809" customWidth="1"/>
    <col min="7942" max="7943" width="11" style="809" customWidth="1"/>
    <col min="7944" max="7953" width="9.85546875" style="809" customWidth="1"/>
    <col min="7954" max="7957" width="11" style="809" customWidth="1"/>
    <col min="7958" max="7958" width="14.42578125" style="809" customWidth="1"/>
    <col min="7959" max="7959" width="4.140625" style="809" customWidth="1"/>
    <col min="7960" max="7960" width="13.28515625" style="809" customWidth="1"/>
    <col min="7961" max="7961" width="28.140625" style="809" customWidth="1"/>
    <col min="7962" max="7962" width="11" style="809" customWidth="1"/>
    <col min="7963" max="7963" width="14.42578125" style="809" customWidth="1"/>
    <col min="7964" max="7964" width="4.140625" style="809" customWidth="1"/>
    <col min="7965" max="7966" width="11" style="809" customWidth="1"/>
    <col min="7967" max="7967" width="14.42578125" style="809" customWidth="1"/>
    <col min="7968" max="7968" width="4.140625" style="809" customWidth="1"/>
    <col min="7969" max="7969" width="14.42578125" style="809" customWidth="1"/>
    <col min="7970" max="8172" width="11" style="809"/>
    <col min="8173" max="8173" width="34.7109375" style="809" customWidth="1"/>
    <col min="8174" max="8174" width="12.42578125" style="809" customWidth="1"/>
    <col min="8175" max="8176" width="10.28515625" style="809" customWidth="1"/>
    <col min="8177" max="8177" width="37.7109375" style="809" customWidth="1"/>
    <col min="8178" max="8180" width="16.7109375" style="809" customWidth="1"/>
    <col min="8181" max="8181" width="33.7109375" style="809" customWidth="1"/>
    <col min="8182" max="8182" width="38.7109375" style="809" customWidth="1"/>
    <col min="8183" max="8183" width="13.28515625" style="809" customWidth="1"/>
    <col min="8184" max="8184" width="12.140625" style="809" customWidth="1"/>
    <col min="8185" max="8191" width="11" style="809" customWidth="1"/>
    <col min="8192" max="8196" width="14.42578125" style="809" customWidth="1"/>
    <col min="8197" max="8197" width="37.28515625" style="809" customWidth="1"/>
    <col min="8198" max="8199" width="11" style="809" customWidth="1"/>
    <col min="8200" max="8209" width="9.85546875" style="809" customWidth="1"/>
    <col min="8210" max="8213" width="11" style="809" customWidth="1"/>
    <col min="8214" max="8214" width="14.42578125" style="809" customWidth="1"/>
    <col min="8215" max="8215" width="4.140625" style="809" customWidth="1"/>
    <col min="8216" max="8216" width="13.28515625" style="809" customWidth="1"/>
    <col min="8217" max="8217" width="28.140625" style="809" customWidth="1"/>
    <col min="8218" max="8218" width="11" style="809" customWidth="1"/>
    <col min="8219" max="8219" width="14.42578125" style="809" customWidth="1"/>
    <col min="8220" max="8220" width="4.140625" style="809" customWidth="1"/>
    <col min="8221" max="8222" width="11" style="809" customWidth="1"/>
    <col min="8223" max="8223" width="14.42578125" style="809" customWidth="1"/>
    <col min="8224" max="8224" width="4.140625" style="809" customWidth="1"/>
    <col min="8225" max="8225" width="14.42578125" style="809" customWidth="1"/>
    <col min="8226" max="8428" width="11" style="809"/>
    <col min="8429" max="8429" width="34.7109375" style="809" customWidth="1"/>
    <col min="8430" max="8430" width="12.42578125" style="809" customWidth="1"/>
    <col min="8431" max="8432" width="10.28515625" style="809" customWidth="1"/>
    <col min="8433" max="8433" width="37.7109375" style="809" customWidth="1"/>
    <col min="8434" max="8436" width="16.7109375" style="809" customWidth="1"/>
    <col min="8437" max="8437" width="33.7109375" style="809" customWidth="1"/>
    <col min="8438" max="8438" width="38.7109375" style="809" customWidth="1"/>
    <col min="8439" max="8439" width="13.28515625" style="809" customWidth="1"/>
    <col min="8440" max="8440" width="12.140625" style="809" customWidth="1"/>
    <col min="8441" max="8447" width="11" style="809" customWidth="1"/>
    <col min="8448" max="8452" width="14.42578125" style="809" customWidth="1"/>
    <col min="8453" max="8453" width="37.28515625" style="809" customWidth="1"/>
    <col min="8454" max="8455" width="11" style="809" customWidth="1"/>
    <col min="8456" max="8465" width="9.85546875" style="809" customWidth="1"/>
    <col min="8466" max="8469" width="11" style="809" customWidth="1"/>
    <col min="8470" max="8470" width="14.42578125" style="809" customWidth="1"/>
    <col min="8471" max="8471" width="4.140625" style="809" customWidth="1"/>
    <col min="8472" max="8472" width="13.28515625" style="809" customWidth="1"/>
    <col min="8473" max="8473" width="28.140625" style="809" customWidth="1"/>
    <col min="8474" max="8474" width="11" style="809" customWidth="1"/>
    <col min="8475" max="8475" width="14.42578125" style="809" customWidth="1"/>
    <col min="8476" max="8476" width="4.140625" style="809" customWidth="1"/>
    <col min="8477" max="8478" width="11" style="809" customWidth="1"/>
    <col min="8479" max="8479" width="14.42578125" style="809" customWidth="1"/>
    <col min="8480" max="8480" width="4.140625" style="809" customWidth="1"/>
    <col min="8481" max="8481" width="14.42578125" style="809" customWidth="1"/>
    <col min="8482" max="8684" width="11" style="809"/>
    <col min="8685" max="8685" width="34.7109375" style="809" customWidth="1"/>
    <col min="8686" max="8686" width="12.42578125" style="809" customWidth="1"/>
    <col min="8687" max="8688" width="10.28515625" style="809" customWidth="1"/>
    <col min="8689" max="8689" width="37.7109375" style="809" customWidth="1"/>
    <col min="8690" max="8692" width="16.7109375" style="809" customWidth="1"/>
    <col min="8693" max="8693" width="33.7109375" style="809" customWidth="1"/>
    <col min="8694" max="8694" width="38.7109375" style="809" customWidth="1"/>
    <col min="8695" max="8695" width="13.28515625" style="809" customWidth="1"/>
    <col min="8696" max="8696" width="12.140625" style="809" customWidth="1"/>
    <col min="8697" max="8703" width="11" style="809" customWidth="1"/>
    <col min="8704" max="8708" width="14.42578125" style="809" customWidth="1"/>
    <col min="8709" max="8709" width="37.28515625" style="809" customWidth="1"/>
    <col min="8710" max="8711" width="11" style="809" customWidth="1"/>
    <col min="8712" max="8721" width="9.85546875" style="809" customWidth="1"/>
    <col min="8722" max="8725" width="11" style="809" customWidth="1"/>
    <col min="8726" max="8726" width="14.42578125" style="809" customWidth="1"/>
    <col min="8727" max="8727" width="4.140625" style="809" customWidth="1"/>
    <col min="8728" max="8728" width="13.28515625" style="809" customWidth="1"/>
    <col min="8729" max="8729" width="28.140625" style="809" customWidth="1"/>
    <col min="8730" max="8730" width="11" style="809" customWidth="1"/>
    <col min="8731" max="8731" width="14.42578125" style="809" customWidth="1"/>
    <col min="8732" max="8732" width="4.140625" style="809" customWidth="1"/>
    <col min="8733" max="8734" width="11" style="809" customWidth="1"/>
    <col min="8735" max="8735" width="14.42578125" style="809" customWidth="1"/>
    <col min="8736" max="8736" width="4.140625" style="809" customWidth="1"/>
    <col min="8737" max="8737" width="14.42578125" style="809" customWidth="1"/>
    <col min="8738" max="8940" width="11" style="809"/>
    <col min="8941" max="8941" width="34.7109375" style="809" customWidth="1"/>
    <col min="8942" max="8942" width="12.42578125" style="809" customWidth="1"/>
    <col min="8943" max="8944" width="10.28515625" style="809" customWidth="1"/>
    <col min="8945" max="8945" width="37.7109375" style="809" customWidth="1"/>
    <col min="8946" max="8948" width="16.7109375" style="809" customWidth="1"/>
    <col min="8949" max="8949" width="33.7109375" style="809" customWidth="1"/>
    <col min="8950" max="8950" width="38.7109375" style="809" customWidth="1"/>
    <col min="8951" max="8951" width="13.28515625" style="809" customWidth="1"/>
    <col min="8952" max="8952" width="12.140625" style="809" customWidth="1"/>
    <col min="8953" max="8959" width="11" style="809" customWidth="1"/>
    <col min="8960" max="8964" width="14.42578125" style="809" customWidth="1"/>
    <col min="8965" max="8965" width="37.28515625" style="809" customWidth="1"/>
    <col min="8966" max="8967" width="11" style="809" customWidth="1"/>
    <col min="8968" max="8977" width="9.85546875" style="809" customWidth="1"/>
    <col min="8978" max="8981" width="11" style="809" customWidth="1"/>
    <col min="8982" max="8982" width="14.42578125" style="809" customWidth="1"/>
    <col min="8983" max="8983" width="4.140625" style="809" customWidth="1"/>
    <col min="8984" max="8984" width="13.28515625" style="809" customWidth="1"/>
    <col min="8985" max="8985" width="28.140625" style="809" customWidth="1"/>
    <col min="8986" max="8986" width="11" style="809" customWidth="1"/>
    <col min="8987" max="8987" width="14.42578125" style="809" customWidth="1"/>
    <col min="8988" max="8988" width="4.140625" style="809" customWidth="1"/>
    <col min="8989" max="8990" width="11" style="809" customWidth="1"/>
    <col min="8991" max="8991" width="14.42578125" style="809" customWidth="1"/>
    <col min="8992" max="8992" width="4.140625" style="809" customWidth="1"/>
    <col min="8993" max="8993" width="14.42578125" style="809" customWidth="1"/>
    <col min="8994" max="9196" width="11" style="809"/>
    <col min="9197" max="9197" width="34.7109375" style="809" customWidth="1"/>
    <col min="9198" max="9198" width="12.42578125" style="809" customWidth="1"/>
    <col min="9199" max="9200" width="10.28515625" style="809" customWidth="1"/>
    <col min="9201" max="9201" width="37.7109375" style="809" customWidth="1"/>
    <col min="9202" max="9204" width="16.7109375" style="809" customWidth="1"/>
    <col min="9205" max="9205" width="33.7109375" style="809" customWidth="1"/>
    <col min="9206" max="9206" width="38.7109375" style="809" customWidth="1"/>
    <col min="9207" max="9207" width="13.28515625" style="809" customWidth="1"/>
    <col min="9208" max="9208" width="12.140625" style="809" customWidth="1"/>
    <col min="9209" max="9215" width="11" style="809" customWidth="1"/>
    <col min="9216" max="9220" width="14.42578125" style="809" customWidth="1"/>
    <col min="9221" max="9221" width="37.28515625" style="809" customWidth="1"/>
    <col min="9222" max="9223" width="11" style="809" customWidth="1"/>
    <col min="9224" max="9233" width="9.85546875" style="809" customWidth="1"/>
    <col min="9234" max="9237" width="11" style="809" customWidth="1"/>
    <col min="9238" max="9238" width="14.42578125" style="809" customWidth="1"/>
    <col min="9239" max="9239" width="4.140625" style="809" customWidth="1"/>
    <col min="9240" max="9240" width="13.28515625" style="809" customWidth="1"/>
    <col min="9241" max="9241" width="28.140625" style="809" customWidth="1"/>
    <col min="9242" max="9242" width="11" style="809" customWidth="1"/>
    <col min="9243" max="9243" width="14.42578125" style="809" customWidth="1"/>
    <col min="9244" max="9244" width="4.140625" style="809" customWidth="1"/>
    <col min="9245" max="9246" width="11" style="809" customWidth="1"/>
    <col min="9247" max="9247" width="14.42578125" style="809" customWidth="1"/>
    <col min="9248" max="9248" width="4.140625" style="809" customWidth="1"/>
    <col min="9249" max="9249" width="14.42578125" style="809" customWidth="1"/>
    <col min="9250" max="9452" width="11" style="809"/>
    <col min="9453" max="9453" width="34.7109375" style="809" customWidth="1"/>
    <col min="9454" max="9454" width="12.42578125" style="809" customWidth="1"/>
    <col min="9455" max="9456" width="10.28515625" style="809" customWidth="1"/>
    <col min="9457" max="9457" width="37.7109375" style="809" customWidth="1"/>
    <col min="9458" max="9460" width="16.7109375" style="809" customWidth="1"/>
    <col min="9461" max="9461" width="33.7109375" style="809" customWidth="1"/>
    <col min="9462" max="9462" width="38.7109375" style="809" customWidth="1"/>
    <col min="9463" max="9463" width="13.28515625" style="809" customWidth="1"/>
    <col min="9464" max="9464" width="12.140625" style="809" customWidth="1"/>
    <col min="9465" max="9471" width="11" style="809" customWidth="1"/>
    <col min="9472" max="9476" width="14.42578125" style="809" customWidth="1"/>
    <col min="9477" max="9477" width="37.28515625" style="809" customWidth="1"/>
    <col min="9478" max="9479" width="11" style="809" customWidth="1"/>
    <col min="9480" max="9489" width="9.85546875" style="809" customWidth="1"/>
    <col min="9490" max="9493" width="11" style="809" customWidth="1"/>
    <col min="9494" max="9494" width="14.42578125" style="809" customWidth="1"/>
    <col min="9495" max="9495" width="4.140625" style="809" customWidth="1"/>
    <col min="9496" max="9496" width="13.28515625" style="809" customWidth="1"/>
    <col min="9497" max="9497" width="28.140625" style="809" customWidth="1"/>
    <col min="9498" max="9498" width="11" style="809" customWidth="1"/>
    <col min="9499" max="9499" width="14.42578125" style="809" customWidth="1"/>
    <col min="9500" max="9500" width="4.140625" style="809" customWidth="1"/>
    <col min="9501" max="9502" width="11" style="809" customWidth="1"/>
    <col min="9503" max="9503" width="14.42578125" style="809" customWidth="1"/>
    <col min="9504" max="9504" width="4.140625" style="809" customWidth="1"/>
    <col min="9505" max="9505" width="14.42578125" style="809" customWidth="1"/>
    <col min="9506" max="9708" width="11" style="809"/>
    <col min="9709" max="9709" width="34.7109375" style="809" customWidth="1"/>
    <col min="9710" max="9710" width="12.42578125" style="809" customWidth="1"/>
    <col min="9711" max="9712" width="10.28515625" style="809" customWidth="1"/>
    <col min="9713" max="9713" width="37.7109375" style="809" customWidth="1"/>
    <col min="9714" max="9716" width="16.7109375" style="809" customWidth="1"/>
    <col min="9717" max="9717" width="33.7109375" style="809" customWidth="1"/>
    <col min="9718" max="9718" width="38.7109375" style="809" customWidth="1"/>
    <col min="9719" max="9719" width="13.28515625" style="809" customWidth="1"/>
    <col min="9720" max="9720" width="12.140625" style="809" customWidth="1"/>
    <col min="9721" max="9727" width="11" style="809" customWidth="1"/>
    <col min="9728" max="9732" width="14.42578125" style="809" customWidth="1"/>
    <col min="9733" max="9733" width="37.28515625" style="809" customWidth="1"/>
    <col min="9734" max="9735" width="11" style="809" customWidth="1"/>
    <col min="9736" max="9745" width="9.85546875" style="809" customWidth="1"/>
    <col min="9746" max="9749" width="11" style="809" customWidth="1"/>
    <col min="9750" max="9750" width="14.42578125" style="809" customWidth="1"/>
    <col min="9751" max="9751" width="4.140625" style="809" customWidth="1"/>
    <col min="9752" max="9752" width="13.28515625" style="809" customWidth="1"/>
    <col min="9753" max="9753" width="28.140625" style="809" customWidth="1"/>
    <col min="9754" max="9754" width="11" style="809" customWidth="1"/>
    <col min="9755" max="9755" width="14.42578125" style="809" customWidth="1"/>
    <col min="9756" max="9756" width="4.140625" style="809" customWidth="1"/>
    <col min="9757" max="9758" width="11" style="809" customWidth="1"/>
    <col min="9759" max="9759" width="14.42578125" style="809" customWidth="1"/>
    <col min="9760" max="9760" width="4.140625" style="809" customWidth="1"/>
    <col min="9761" max="9761" width="14.42578125" style="809" customWidth="1"/>
    <col min="9762" max="9964" width="11" style="809"/>
    <col min="9965" max="9965" width="34.7109375" style="809" customWidth="1"/>
    <col min="9966" max="9966" width="12.42578125" style="809" customWidth="1"/>
    <col min="9967" max="9968" width="10.28515625" style="809" customWidth="1"/>
    <col min="9969" max="9969" width="37.7109375" style="809" customWidth="1"/>
    <col min="9970" max="9972" width="16.7109375" style="809" customWidth="1"/>
    <col min="9973" max="9973" width="33.7109375" style="809" customWidth="1"/>
    <col min="9974" max="9974" width="38.7109375" style="809" customWidth="1"/>
    <col min="9975" max="9975" width="13.28515625" style="809" customWidth="1"/>
    <col min="9976" max="9976" width="12.140625" style="809" customWidth="1"/>
    <col min="9977" max="9983" width="11" style="809" customWidth="1"/>
    <col min="9984" max="9988" width="14.42578125" style="809" customWidth="1"/>
    <col min="9989" max="9989" width="37.28515625" style="809" customWidth="1"/>
    <col min="9990" max="9991" width="11" style="809" customWidth="1"/>
    <col min="9992" max="10001" width="9.85546875" style="809" customWidth="1"/>
    <col min="10002" max="10005" width="11" style="809" customWidth="1"/>
    <col min="10006" max="10006" width="14.42578125" style="809" customWidth="1"/>
    <col min="10007" max="10007" width="4.140625" style="809" customWidth="1"/>
    <col min="10008" max="10008" width="13.28515625" style="809" customWidth="1"/>
    <col min="10009" max="10009" width="28.140625" style="809" customWidth="1"/>
    <col min="10010" max="10010" width="11" style="809" customWidth="1"/>
    <col min="10011" max="10011" width="14.42578125" style="809" customWidth="1"/>
    <col min="10012" max="10012" width="4.140625" style="809" customWidth="1"/>
    <col min="10013" max="10014" width="11" style="809" customWidth="1"/>
    <col min="10015" max="10015" width="14.42578125" style="809" customWidth="1"/>
    <col min="10016" max="10016" width="4.140625" style="809" customWidth="1"/>
    <col min="10017" max="10017" width="14.42578125" style="809" customWidth="1"/>
    <col min="10018" max="10220" width="11" style="809"/>
    <col min="10221" max="10221" width="34.7109375" style="809" customWidth="1"/>
    <col min="10222" max="10222" width="12.42578125" style="809" customWidth="1"/>
    <col min="10223" max="10224" width="10.28515625" style="809" customWidth="1"/>
    <col min="10225" max="10225" width="37.7109375" style="809" customWidth="1"/>
    <col min="10226" max="10228" width="16.7109375" style="809" customWidth="1"/>
    <col min="10229" max="10229" width="33.7109375" style="809" customWidth="1"/>
    <col min="10230" max="10230" width="38.7109375" style="809" customWidth="1"/>
    <col min="10231" max="10231" width="13.28515625" style="809" customWidth="1"/>
    <col min="10232" max="10232" width="12.140625" style="809" customWidth="1"/>
    <col min="10233" max="10239" width="11" style="809" customWidth="1"/>
    <col min="10240" max="10244" width="14.42578125" style="809" customWidth="1"/>
    <col min="10245" max="10245" width="37.28515625" style="809" customWidth="1"/>
    <col min="10246" max="10247" width="11" style="809" customWidth="1"/>
    <col min="10248" max="10257" width="9.85546875" style="809" customWidth="1"/>
    <col min="10258" max="10261" width="11" style="809" customWidth="1"/>
    <col min="10262" max="10262" width="14.42578125" style="809" customWidth="1"/>
    <col min="10263" max="10263" width="4.140625" style="809" customWidth="1"/>
    <col min="10264" max="10264" width="13.28515625" style="809" customWidth="1"/>
    <col min="10265" max="10265" width="28.140625" style="809" customWidth="1"/>
    <col min="10266" max="10266" width="11" style="809" customWidth="1"/>
    <col min="10267" max="10267" width="14.42578125" style="809" customWidth="1"/>
    <col min="10268" max="10268" width="4.140625" style="809" customWidth="1"/>
    <col min="10269" max="10270" width="11" style="809" customWidth="1"/>
    <col min="10271" max="10271" width="14.42578125" style="809" customWidth="1"/>
    <col min="10272" max="10272" width="4.140625" style="809" customWidth="1"/>
    <col min="10273" max="10273" width="14.42578125" style="809" customWidth="1"/>
    <col min="10274" max="10476" width="11" style="809"/>
    <col min="10477" max="10477" width="34.7109375" style="809" customWidth="1"/>
    <col min="10478" max="10478" width="12.42578125" style="809" customWidth="1"/>
    <col min="10479" max="10480" width="10.28515625" style="809" customWidth="1"/>
    <col min="10481" max="10481" width="37.7109375" style="809" customWidth="1"/>
    <col min="10482" max="10484" width="16.7109375" style="809" customWidth="1"/>
    <col min="10485" max="10485" width="33.7109375" style="809" customWidth="1"/>
    <col min="10486" max="10486" width="38.7109375" style="809" customWidth="1"/>
    <col min="10487" max="10487" width="13.28515625" style="809" customWidth="1"/>
    <col min="10488" max="10488" width="12.140625" style="809" customWidth="1"/>
    <col min="10489" max="10495" width="11" style="809" customWidth="1"/>
    <col min="10496" max="10500" width="14.42578125" style="809" customWidth="1"/>
    <col min="10501" max="10501" width="37.28515625" style="809" customWidth="1"/>
    <col min="10502" max="10503" width="11" style="809" customWidth="1"/>
    <col min="10504" max="10513" width="9.85546875" style="809" customWidth="1"/>
    <col min="10514" max="10517" width="11" style="809" customWidth="1"/>
    <col min="10518" max="10518" width="14.42578125" style="809" customWidth="1"/>
    <col min="10519" max="10519" width="4.140625" style="809" customWidth="1"/>
    <col min="10520" max="10520" width="13.28515625" style="809" customWidth="1"/>
    <col min="10521" max="10521" width="28.140625" style="809" customWidth="1"/>
    <col min="10522" max="10522" width="11" style="809" customWidth="1"/>
    <col min="10523" max="10523" width="14.42578125" style="809" customWidth="1"/>
    <col min="10524" max="10524" width="4.140625" style="809" customWidth="1"/>
    <col min="10525" max="10526" width="11" style="809" customWidth="1"/>
    <col min="10527" max="10527" width="14.42578125" style="809" customWidth="1"/>
    <col min="10528" max="10528" width="4.140625" style="809" customWidth="1"/>
    <col min="10529" max="10529" width="14.42578125" style="809" customWidth="1"/>
    <col min="10530" max="10732" width="11" style="809"/>
    <col min="10733" max="10733" width="34.7109375" style="809" customWidth="1"/>
    <col min="10734" max="10734" width="12.42578125" style="809" customWidth="1"/>
    <col min="10735" max="10736" width="10.28515625" style="809" customWidth="1"/>
    <col min="10737" max="10737" width="37.7109375" style="809" customWidth="1"/>
    <col min="10738" max="10740" width="16.7109375" style="809" customWidth="1"/>
    <col min="10741" max="10741" width="33.7109375" style="809" customWidth="1"/>
    <col min="10742" max="10742" width="38.7109375" style="809" customWidth="1"/>
    <col min="10743" max="10743" width="13.28515625" style="809" customWidth="1"/>
    <col min="10744" max="10744" width="12.140625" style="809" customWidth="1"/>
    <col min="10745" max="10751" width="11" style="809" customWidth="1"/>
    <col min="10752" max="10756" width="14.42578125" style="809" customWidth="1"/>
    <col min="10757" max="10757" width="37.28515625" style="809" customWidth="1"/>
    <col min="10758" max="10759" width="11" style="809" customWidth="1"/>
    <col min="10760" max="10769" width="9.85546875" style="809" customWidth="1"/>
    <col min="10770" max="10773" width="11" style="809" customWidth="1"/>
    <col min="10774" max="10774" width="14.42578125" style="809" customWidth="1"/>
    <col min="10775" max="10775" width="4.140625" style="809" customWidth="1"/>
    <col min="10776" max="10776" width="13.28515625" style="809" customWidth="1"/>
    <col min="10777" max="10777" width="28.140625" style="809" customWidth="1"/>
    <col min="10778" max="10778" width="11" style="809" customWidth="1"/>
    <col min="10779" max="10779" width="14.42578125" style="809" customWidth="1"/>
    <col min="10780" max="10780" width="4.140625" style="809" customWidth="1"/>
    <col min="10781" max="10782" width="11" style="809" customWidth="1"/>
    <col min="10783" max="10783" width="14.42578125" style="809" customWidth="1"/>
    <col min="10784" max="10784" width="4.140625" style="809" customWidth="1"/>
    <col min="10785" max="10785" width="14.42578125" style="809" customWidth="1"/>
    <col min="10786" max="10988" width="11" style="809"/>
    <col min="10989" max="10989" width="34.7109375" style="809" customWidth="1"/>
    <col min="10990" max="10990" width="12.42578125" style="809" customWidth="1"/>
    <col min="10991" max="10992" width="10.28515625" style="809" customWidth="1"/>
    <col min="10993" max="10993" width="37.7109375" style="809" customWidth="1"/>
    <col min="10994" max="10996" width="16.7109375" style="809" customWidth="1"/>
    <col min="10997" max="10997" width="33.7109375" style="809" customWidth="1"/>
    <col min="10998" max="10998" width="38.7109375" style="809" customWidth="1"/>
    <col min="10999" max="10999" width="13.28515625" style="809" customWidth="1"/>
    <col min="11000" max="11000" width="12.140625" style="809" customWidth="1"/>
    <col min="11001" max="11007" width="11" style="809" customWidth="1"/>
    <col min="11008" max="11012" width="14.42578125" style="809" customWidth="1"/>
    <col min="11013" max="11013" width="37.28515625" style="809" customWidth="1"/>
    <col min="11014" max="11015" width="11" style="809" customWidth="1"/>
    <col min="11016" max="11025" width="9.85546875" style="809" customWidth="1"/>
    <col min="11026" max="11029" width="11" style="809" customWidth="1"/>
    <col min="11030" max="11030" width="14.42578125" style="809" customWidth="1"/>
    <col min="11031" max="11031" width="4.140625" style="809" customWidth="1"/>
    <col min="11032" max="11032" width="13.28515625" style="809" customWidth="1"/>
    <col min="11033" max="11033" width="28.140625" style="809" customWidth="1"/>
    <col min="11034" max="11034" width="11" style="809" customWidth="1"/>
    <col min="11035" max="11035" width="14.42578125" style="809" customWidth="1"/>
    <col min="11036" max="11036" width="4.140625" style="809" customWidth="1"/>
    <col min="11037" max="11038" width="11" style="809" customWidth="1"/>
    <col min="11039" max="11039" width="14.42578125" style="809" customWidth="1"/>
    <col min="11040" max="11040" width="4.140625" style="809" customWidth="1"/>
    <col min="11041" max="11041" width="14.42578125" style="809" customWidth="1"/>
    <col min="11042" max="11244" width="11" style="809"/>
    <col min="11245" max="11245" width="34.7109375" style="809" customWidth="1"/>
    <col min="11246" max="11246" width="12.42578125" style="809" customWidth="1"/>
    <col min="11247" max="11248" width="10.28515625" style="809" customWidth="1"/>
    <col min="11249" max="11249" width="37.7109375" style="809" customWidth="1"/>
    <col min="11250" max="11252" width="16.7109375" style="809" customWidth="1"/>
    <col min="11253" max="11253" width="33.7109375" style="809" customWidth="1"/>
    <col min="11254" max="11254" width="38.7109375" style="809" customWidth="1"/>
    <col min="11255" max="11255" width="13.28515625" style="809" customWidth="1"/>
    <col min="11256" max="11256" width="12.140625" style="809" customWidth="1"/>
    <col min="11257" max="11263" width="11" style="809" customWidth="1"/>
    <col min="11264" max="11268" width="14.42578125" style="809" customWidth="1"/>
    <col min="11269" max="11269" width="37.28515625" style="809" customWidth="1"/>
    <col min="11270" max="11271" width="11" style="809" customWidth="1"/>
    <col min="11272" max="11281" width="9.85546875" style="809" customWidth="1"/>
    <col min="11282" max="11285" width="11" style="809" customWidth="1"/>
    <col min="11286" max="11286" width="14.42578125" style="809" customWidth="1"/>
    <col min="11287" max="11287" width="4.140625" style="809" customWidth="1"/>
    <col min="11288" max="11288" width="13.28515625" style="809" customWidth="1"/>
    <col min="11289" max="11289" width="28.140625" style="809" customWidth="1"/>
    <col min="11290" max="11290" width="11" style="809" customWidth="1"/>
    <col min="11291" max="11291" width="14.42578125" style="809" customWidth="1"/>
    <col min="11292" max="11292" width="4.140625" style="809" customWidth="1"/>
    <col min="11293" max="11294" width="11" style="809" customWidth="1"/>
    <col min="11295" max="11295" width="14.42578125" style="809" customWidth="1"/>
    <col min="11296" max="11296" width="4.140625" style="809" customWidth="1"/>
    <col min="11297" max="11297" width="14.42578125" style="809" customWidth="1"/>
    <col min="11298" max="11500" width="11" style="809"/>
    <col min="11501" max="11501" width="34.7109375" style="809" customWidth="1"/>
    <col min="11502" max="11502" width="12.42578125" style="809" customWidth="1"/>
    <col min="11503" max="11504" width="10.28515625" style="809" customWidth="1"/>
    <col min="11505" max="11505" width="37.7109375" style="809" customWidth="1"/>
    <col min="11506" max="11508" width="16.7109375" style="809" customWidth="1"/>
    <col min="11509" max="11509" width="33.7109375" style="809" customWidth="1"/>
    <col min="11510" max="11510" width="38.7109375" style="809" customWidth="1"/>
    <col min="11511" max="11511" width="13.28515625" style="809" customWidth="1"/>
    <col min="11512" max="11512" width="12.140625" style="809" customWidth="1"/>
    <col min="11513" max="11519" width="11" style="809" customWidth="1"/>
    <col min="11520" max="11524" width="14.42578125" style="809" customWidth="1"/>
    <col min="11525" max="11525" width="37.28515625" style="809" customWidth="1"/>
    <col min="11526" max="11527" width="11" style="809" customWidth="1"/>
    <col min="11528" max="11537" width="9.85546875" style="809" customWidth="1"/>
    <col min="11538" max="11541" width="11" style="809" customWidth="1"/>
    <col min="11542" max="11542" width="14.42578125" style="809" customWidth="1"/>
    <col min="11543" max="11543" width="4.140625" style="809" customWidth="1"/>
    <col min="11544" max="11544" width="13.28515625" style="809" customWidth="1"/>
    <col min="11545" max="11545" width="28.140625" style="809" customWidth="1"/>
    <col min="11546" max="11546" width="11" style="809" customWidth="1"/>
    <col min="11547" max="11547" width="14.42578125" style="809" customWidth="1"/>
    <col min="11548" max="11548" width="4.140625" style="809" customWidth="1"/>
    <col min="11549" max="11550" width="11" style="809" customWidth="1"/>
    <col min="11551" max="11551" width="14.42578125" style="809" customWidth="1"/>
    <col min="11552" max="11552" width="4.140625" style="809" customWidth="1"/>
    <col min="11553" max="11553" width="14.42578125" style="809" customWidth="1"/>
    <col min="11554" max="11756" width="11" style="809"/>
    <col min="11757" max="11757" width="34.7109375" style="809" customWidth="1"/>
    <col min="11758" max="11758" width="12.42578125" style="809" customWidth="1"/>
    <col min="11759" max="11760" width="10.28515625" style="809" customWidth="1"/>
    <col min="11761" max="11761" width="37.7109375" style="809" customWidth="1"/>
    <col min="11762" max="11764" width="16.7109375" style="809" customWidth="1"/>
    <col min="11765" max="11765" width="33.7109375" style="809" customWidth="1"/>
    <col min="11766" max="11766" width="38.7109375" style="809" customWidth="1"/>
    <col min="11767" max="11767" width="13.28515625" style="809" customWidth="1"/>
    <col min="11768" max="11768" width="12.140625" style="809" customWidth="1"/>
    <col min="11769" max="11775" width="11" style="809" customWidth="1"/>
    <col min="11776" max="11780" width="14.42578125" style="809" customWidth="1"/>
    <col min="11781" max="11781" width="37.28515625" style="809" customWidth="1"/>
    <col min="11782" max="11783" width="11" style="809" customWidth="1"/>
    <col min="11784" max="11793" width="9.85546875" style="809" customWidth="1"/>
    <col min="11794" max="11797" width="11" style="809" customWidth="1"/>
    <col min="11798" max="11798" width="14.42578125" style="809" customWidth="1"/>
    <col min="11799" max="11799" width="4.140625" style="809" customWidth="1"/>
    <col min="11800" max="11800" width="13.28515625" style="809" customWidth="1"/>
    <col min="11801" max="11801" width="28.140625" style="809" customWidth="1"/>
    <col min="11802" max="11802" width="11" style="809" customWidth="1"/>
    <col min="11803" max="11803" width="14.42578125" style="809" customWidth="1"/>
    <col min="11804" max="11804" width="4.140625" style="809" customWidth="1"/>
    <col min="11805" max="11806" width="11" style="809" customWidth="1"/>
    <col min="11807" max="11807" width="14.42578125" style="809" customWidth="1"/>
    <col min="11808" max="11808" width="4.140625" style="809" customWidth="1"/>
    <col min="11809" max="11809" width="14.42578125" style="809" customWidth="1"/>
    <col min="11810" max="12012" width="11" style="809"/>
    <col min="12013" max="12013" width="34.7109375" style="809" customWidth="1"/>
    <col min="12014" max="12014" width="12.42578125" style="809" customWidth="1"/>
    <col min="12015" max="12016" width="10.28515625" style="809" customWidth="1"/>
    <col min="12017" max="12017" width="37.7109375" style="809" customWidth="1"/>
    <col min="12018" max="12020" width="16.7109375" style="809" customWidth="1"/>
    <col min="12021" max="12021" width="33.7109375" style="809" customWidth="1"/>
    <col min="12022" max="12022" width="38.7109375" style="809" customWidth="1"/>
    <col min="12023" max="12023" width="13.28515625" style="809" customWidth="1"/>
    <col min="12024" max="12024" width="12.140625" style="809" customWidth="1"/>
    <col min="12025" max="12031" width="11" style="809" customWidth="1"/>
    <col min="12032" max="12036" width="14.42578125" style="809" customWidth="1"/>
    <col min="12037" max="12037" width="37.28515625" style="809" customWidth="1"/>
    <col min="12038" max="12039" width="11" style="809" customWidth="1"/>
    <col min="12040" max="12049" width="9.85546875" style="809" customWidth="1"/>
    <col min="12050" max="12053" width="11" style="809" customWidth="1"/>
    <col min="12054" max="12054" width="14.42578125" style="809" customWidth="1"/>
    <col min="12055" max="12055" width="4.140625" style="809" customWidth="1"/>
    <col min="12056" max="12056" width="13.28515625" style="809" customWidth="1"/>
    <col min="12057" max="12057" width="28.140625" style="809" customWidth="1"/>
    <col min="12058" max="12058" width="11" style="809" customWidth="1"/>
    <col min="12059" max="12059" width="14.42578125" style="809" customWidth="1"/>
    <col min="12060" max="12060" width="4.140625" style="809" customWidth="1"/>
    <col min="12061" max="12062" width="11" style="809" customWidth="1"/>
    <col min="12063" max="12063" width="14.42578125" style="809" customWidth="1"/>
    <col min="12064" max="12064" width="4.140625" style="809" customWidth="1"/>
    <col min="12065" max="12065" width="14.42578125" style="809" customWidth="1"/>
    <col min="12066" max="12268" width="11" style="809"/>
    <col min="12269" max="12269" width="34.7109375" style="809" customWidth="1"/>
    <col min="12270" max="12270" width="12.42578125" style="809" customWidth="1"/>
    <col min="12271" max="12272" width="10.28515625" style="809" customWidth="1"/>
    <col min="12273" max="12273" width="37.7109375" style="809" customWidth="1"/>
    <col min="12274" max="12276" width="16.7109375" style="809" customWidth="1"/>
    <col min="12277" max="12277" width="33.7109375" style="809" customWidth="1"/>
    <col min="12278" max="12278" width="38.7109375" style="809" customWidth="1"/>
    <col min="12279" max="12279" width="13.28515625" style="809" customWidth="1"/>
    <col min="12280" max="12280" width="12.140625" style="809" customWidth="1"/>
    <col min="12281" max="12287" width="11" style="809" customWidth="1"/>
    <col min="12288" max="12292" width="14.42578125" style="809" customWidth="1"/>
    <col min="12293" max="12293" width="37.28515625" style="809" customWidth="1"/>
    <col min="12294" max="12295" width="11" style="809" customWidth="1"/>
    <col min="12296" max="12305" width="9.85546875" style="809" customWidth="1"/>
    <col min="12306" max="12309" width="11" style="809" customWidth="1"/>
    <col min="12310" max="12310" width="14.42578125" style="809" customWidth="1"/>
    <col min="12311" max="12311" width="4.140625" style="809" customWidth="1"/>
    <col min="12312" max="12312" width="13.28515625" style="809" customWidth="1"/>
    <col min="12313" max="12313" width="28.140625" style="809" customWidth="1"/>
    <col min="12314" max="12314" width="11" style="809" customWidth="1"/>
    <col min="12315" max="12315" width="14.42578125" style="809" customWidth="1"/>
    <col min="12316" max="12316" width="4.140625" style="809" customWidth="1"/>
    <col min="12317" max="12318" width="11" style="809" customWidth="1"/>
    <col min="12319" max="12319" width="14.42578125" style="809" customWidth="1"/>
    <col min="12320" max="12320" width="4.140625" style="809" customWidth="1"/>
    <col min="12321" max="12321" width="14.42578125" style="809" customWidth="1"/>
    <col min="12322" max="12524" width="11" style="809"/>
    <col min="12525" max="12525" width="34.7109375" style="809" customWidth="1"/>
    <col min="12526" max="12526" width="12.42578125" style="809" customWidth="1"/>
    <col min="12527" max="12528" width="10.28515625" style="809" customWidth="1"/>
    <col min="12529" max="12529" width="37.7109375" style="809" customWidth="1"/>
    <col min="12530" max="12532" width="16.7109375" style="809" customWidth="1"/>
    <col min="12533" max="12533" width="33.7109375" style="809" customWidth="1"/>
    <col min="12534" max="12534" width="38.7109375" style="809" customWidth="1"/>
    <col min="12535" max="12535" width="13.28515625" style="809" customWidth="1"/>
    <col min="12536" max="12536" width="12.140625" style="809" customWidth="1"/>
    <col min="12537" max="12543" width="11" style="809" customWidth="1"/>
    <col min="12544" max="12548" width="14.42578125" style="809" customWidth="1"/>
    <col min="12549" max="12549" width="37.28515625" style="809" customWidth="1"/>
    <col min="12550" max="12551" width="11" style="809" customWidth="1"/>
    <col min="12552" max="12561" width="9.85546875" style="809" customWidth="1"/>
    <col min="12562" max="12565" width="11" style="809" customWidth="1"/>
    <col min="12566" max="12566" width="14.42578125" style="809" customWidth="1"/>
    <col min="12567" max="12567" width="4.140625" style="809" customWidth="1"/>
    <col min="12568" max="12568" width="13.28515625" style="809" customWidth="1"/>
    <col min="12569" max="12569" width="28.140625" style="809" customWidth="1"/>
    <col min="12570" max="12570" width="11" style="809" customWidth="1"/>
    <col min="12571" max="12571" width="14.42578125" style="809" customWidth="1"/>
    <col min="12572" max="12572" width="4.140625" style="809" customWidth="1"/>
    <col min="12573" max="12574" width="11" style="809" customWidth="1"/>
    <col min="12575" max="12575" width="14.42578125" style="809" customWidth="1"/>
    <col min="12576" max="12576" width="4.140625" style="809" customWidth="1"/>
    <col min="12577" max="12577" width="14.42578125" style="809" customWidth="1"/>
    <col min="12578" max="12780" width="11" style="809"/>
    <col min="12781" max="12781" width="34.7109375" style="809" customWidth="1"/>
    <col min="12782" max="12782" width="12.42578125" style="809" customWidth="1"/>
    <col min="12783" max="12784" width="10.28515625" style="809" customWidth="1"/>
    <col min="12785" max="12785" width="37.7109375" style="809" customWidth="1"/>
    <col min="12786" max="12788" width="16.7109375" style="809" customWidth="1"/>
    <col min="12789" max="12789" width="33.7109375" style="809" customWidth="1"/>
    <col min="12790" max="12790" width="38.7109375" style="809" customWidth="1"/>
    <col min="12791" max="12791" width="13.28515625" style="809" customWidth="1"/>
    <col min="12792" max="12792" width="12.140625" style="809" customWidth="1"/>
    <col min="12793" max="12799" width="11" style="809" customWidth="1"/>
    <col min="12800" max="12804" width="14.42578125" style="809" customWidth="1"/>
    <col min="12805" max="12805" width="37.28515625" style="809" customWidth="1"/>
    <col min="12806" max="12807" width="11" style="809" customWidth="1"/>
    <col min="12808" max="12817" width="9.85546875" style="809" customWidth="1"/>
    <col min="12818" max="12821" width="11" style="809" customWidth="1"/>
    <col min="12822" max="12822" width="14.42578125" style="809" customWidth="1"/>
    <col min="12823" max="12823" width="4.140625" style="809" customWidth="1"/>
    <col min="12824" max="12824" width="13.28515625" style="809" customWidth="1"/>
    <col min="12825" max="12825" width="28.140625" style="809" customWidth="1"/>
    <col min="12826" max="12826" width="11" style="809" customWidth="1"/>
    <col min="12827" max="12827" width="14.42578125" style="809" customWidth="1"/>
    <col min="12828" max="12828" width="4.140625" style="809" customWidth="1"/>
    <col min="12829" max="12830" width="11" style="809" customWidth="1"/>
    <col min="12831" max="12831" width="14.42578125" style="809" customWidth="1"/>
    <col min="12832" max="12832" width="4.140625" style="809" customWidth="1"/>
    <col min="12833" max="12833" width="14.42578125" style="809" customWidth="1"/>
    <col min="12834" max="13036" width="11" style="809"/>
    <col min="13037" max="13037" width="34.7109375" style="809" customWidth="1"/>
    <col min="13038" max="13038" width="12.42578125" style="809" customWidth="1"/>
    <col min="13039" max="13040" width="10.28515625" style="809" customWidth="1"/>
    <col min="13041" max="13041" width="37.7109375" style="809" customWidth="1"/>
    <col min="13042" max="13044" width="16.7109375" style="809" customWidth="1"/>
    <col min="13045" max="13045" width="33.7109375" style="809" customWidth="1"/>
    <col min="13046" max="13046" width="38.7109375" style="809" customWidth="1"/>
    <col min="13047" max="13047" width="13.28515625" style="809" customWidth="1"/>
    <col min="13048" max="13048" width="12.140625" style="809" customWidth="1"/>
    <col min="13049" max="13055" width="11" style="809" customWidth="1"/>
    <col min="13056" max="13060" width="14.42578125" style="809" customWidth="1"/>
    <col min="13061" max="13061" width="37.28515625" style="809" customWidth="1"/>
    <col min="13062" max="13063" width="11" style="809" customWidth="1"/>
    <col min="13064" max="13073" width="9.85546875" style="809" customWidth="1"/>
    <col min="13074" max="13077" width="11" style="809" customWidth="1"/>
    <col min="13078" max="13078" width="14.42578125" style="809" customWidth="1"/>
    <col min="13079" max="13079" width="4.140625" style="809" customWidth="1"/>
    <col min="13080" max="13080" width="13.28515625" style="809" customWidth="1"/>
    <col min="13081" max="13081" width="28.140625" style="809" customWidth="1"/>
    <col min="13082" max="13082" width="11" style="809" customWidth="1"/>
    <col min="13083" max="13083" width="14.42578125" style="809" customWidth="1"/>
    <col min="13084" max="13084" width="4.140625" style="809" customWidth="1"/>
    <col min="13085" max="13086" width="11" style="809" customWidth="1"/>
    <col min="13087" max="13087" width="14.42578125" style="809" customWidth="1"/>
    <col min="13088" max="13088" width="4.140625" style="809" customWidth="1"/>
    <col min="13089" max="13089" width="14.42578125" style="809" customWidth="1"/>
    <col min="13090" max="13292" width="11" style="809"/>
    <col min="13293" max="13293" width="34.7109375" style="809" customWidth="1"/>
    <col min="13294" max="13294" width="12.42578125" style="809" customWidth="1"/>
    <col min="13295" max="13296" width="10.28515625" style="809" customWidth="1"/>
    <col min="13297" max="13297" width="37.7109375" style="809" customWidth="1"/>
    <col min="13298" max="13300" width="16.7109375" style="809" customWidth="1"/>
    <col min="13301" max="13301" width="33.7109375" style="809" customWidth="1"/>
    <col min="13302" max="13302" width="38.7109375" style="809" customWidth="1"/>
    <col min="13303" max="13303" width="13.28515625" style="809" customWidth="1"/>
    <col min="13304" max="13304" width="12.140625" style="809" customWidth="1"/>
    <col min="13305" max="13311" width="11" style="809" customWidth="1"/>
    <col min="13312" max="13316" width="14.42578125" style="809" customWidth="1"/>
    <col min="13317" max="13317" width="37.28515625" style="809" customWidth="1"/>
    <col min="13318" max="13319" width="11" style="809" customWidth="1"/>
    <col min="13320" max="13329" width="9.85546875" style="809" customWidth="1"/>
    <col min="13330" max="13333" width="11" style="809" customWidth="1"/>
    <col min="13334" max="13334" width="14.42578125" style="809" customWidth="1"/>
    <col min="13335" max="13335" width="4.140625" style="809" customWidth="1"/>
    <col min="13336" max="13336" width="13.28515625" style="809" customWidth="1"/>
    <col min="13337" max="13337" width="28.140625" style="809" customWidth="1"/>
    <col min="13338" max="13338" width="11" style="809" customWidth="1"/>
    <col min="13339" max="13339" width="14.42578125" style="809" customWidth="1"/>
    <col min="13340" max="13340" width="4.140625" style="809" customWidth="1"/>
    <col min="13341" max="13342" width="11" style="809" customWidth="1"/>
    <col min="13343" max="13343" width="14.42578125" style="809" customWidth="1"/>
    <col min="13344" max="13344" width="4.140625" style="809" customWidth="1"/>
    <col min="13345" max="13345" width="14.42578125" style="809" customWidth="1"/>
    <col min="13346" max="13548" width="11" style="809"/>
    <col min="13549" max="13549" width="34.7109375" style="809" customWidth="1"/>
    <col min="13550" max="13550" width="12.42578125" style="809" customWidth="1"/>
    <col min="13551" max="13552" width="10.28515625" style="809" customWidth="1"/>
    <col min="13553" max="13553" width="37.7109375" style="809" customWidth="1"/>
    <col min="13554" max="13556" width="16.7109375" style="809" customWidth="1"/>
    <col min="13557" max="13557" width="33.7109375" style="809" customWidth="1"/>
    <col min="13558" max="13558" width="38.7109375" style="809" customWidth="1"/>
    <col min="13559" max="13559" width="13.28515625" style="809" customWidth="1"/>
    <col min="13560" max="13560" width="12.140625" style="809" customWidth="1"/>
    <col min="13561" max="13567" width="11" style="809" customWidth="1"/>
    <col min="13568" max="13572" width="14.42578125" style="809" customWidth="1"/>
    <col min="13573" max="13573" width="37.28515625" style="809" customWidth="1"/>
    <col min="13574" max="13575" width="11" style="809" customWidth="1"/>
    <col min="13576" max="13585" width="9.85546875" style="809" customWidth="1"/>
    <col min="13586" max="13589" width="11" style="809" customWidth="1"/>
    <col min="13590" max="13590" width="14.42578125" style="809" customWidth="1"/>
    <col min="13591" max="13591" width="4.140625" style="809" customWidth="1"/>
    <col min="13592" max="13592" width="13.28515625" style="809" customWidth="1"/>
    <col min="13593" max="13593" width="28.140625" style="809" customWidth="1"/>
    <col min="13594" max="13594" width="11" style="809" customWidth="1"/>
    <col min="13595" max="13595" width="14.42578125" style="809" customWidth="1"/>
    <col min="13596" max="13596" width="4.140625" style="809" customWidth="1"/>
    <col min="13597" max="13598" width="11" style="809" customWidth="1"/>
    <col min="13599" max="13599" width="14.42578125" style="809" customWidth="1"/>
    <col min="13600" max="13600" width="4.140625" style="809" customWidth="1"/>
    <col min="13601" max="13601" width="14.42578125" style="809" customWidth="1"/>
    <col min="13602" max="13804" width="11" style="809"/>
    <col min="13805" max="13805" width="34.7109375" style="809" customWidth="1"/>
    <col min="13806" max="13806" width="12.42578125" style="809" customWidth="1"/>
    <col min="13807" max="13808" width="10.28515625" style="809" customWidth="1"/>
    <col min="13809" max="13809" width="37.7109375" style="809" customWidth="1"/>
    <col min="13810" max="13812" width="16.7109375" style="809" customWidth="1"/>
    <col min="13813" max="13813" width="33.7109375" style="809" customWidth="1"/>
    <col min="13814" max="13814" width="38.7109375" style="809" customWidth="1"/>
    <col min="13815" max="13815" width="13.28515625" style="809" customWidth="1"/>
    <col min="13816" max="13816" width="12.140625" style="809" customWidth="1"/>
    <col min="13817" max="13823" width="11" style="809" customWidth="1"/>
    <col min="13824" max="13828" width="14.42578125" style="809" customWidth="1"/>
    <col min="13829" max="13829" width="37.28515625" style="809" customWidth="1"/>
    <col min="13830" max="13831" width="11" style="809" customWidth="1"/>
    <col min="13832" max="13841" width="9.85546875" style="809" customWidth="1"/>
    <col min="13842" max="13845" width="11" style="809" customWidth="1"/>
    <col min="13846" max="13846" width="14.42578125" style="809" customWidth="1"/>
    <col min="13847" max="13847" width="4.140625" style="809" customWidth="1"/>
    <col min="13848" max="13848" width="13.28515625" style="809" customWidth="1"/>
    <col min="13849" max="13849" width="28.140625" style="809" customWidth="1"/>
    <col min="13850" max="13850" width="11" style="809" customWidth="1"/>
    <col min="13851" max="13851" width="14.42578125" style="809" customWidth="1"/>
    <col min="13852" max="13852" width="4.140625" style="809" customWidth="1"/>
    <col min="13853" max="13854" width="11" style="809" customWidth="1"/>
    <col min="13855" max="13855" width="14.42578125" style="809" customWidth="1"/>
    <col min="13856" max="13856" width="4.140625" style="809" customWidth="1"/>
    <col min="13857" max="13857" width="14.42578125" style="809" customWidth="1"/>
    <col min="13858" max="14060" width="11" style="809"/>
    <col min="14061" max="14061" width="34.7109375" style="809" customWidth="1"/>
    <col min="14062" max="14062" width="12.42578125" style="809" customWidth="1"/>
    <col min="14063" max="14064" width="10.28515625" style="809" customWidth="1"/>
    <col min="14065" max="14065" width="37.7109375" style="809" customWidth="1"/>
    <col min="14066" max="14068" width="16.7109375" style="809" customWidth="1"/>
    <col min="14069" max="14069" width="33.7109375" style="809" customWidth="1"/>
    <col min="14070" max="14070" width="38.7109375" style="809" customWidth="1"/>
    <col min="14071" max="14071" width="13.28515625" style="809" customWidth="1"/>
    <col min="14072" max="14072" width="12.140625" style="809" customWidth="1"/>
    <col min="14073" max="14079" width="11" style="809" customWidth="1"/>
    <col min="14080" max="14084" width="14.42578125" style="809" customWidth="1"/>
    <col min="14085" max="14085" width="37.28515625" style="809" customWidth="1"/>
    <col min="14086" max="14087" width="11" style="809" customWidth="1"/>
    <col min="14088" max="14097" width="9.85546875" style="809" customWidth="1"/>
    <col min="14098" max="14101" width="11" style="809" customWidth="1"/>
    <col min="14102" max="14102" width="14.42578125" style="809" customWidth="1"/>
    <col min="14103" max="14103" width="4.140625" style="809" customWidth="1"/>
    <col min="14104" max="14104" width="13.28515625" style="809" customWidth="1"/>
    <col min="14105" max="14105" width="28.140625" style="809" customWidth="1"/>
    <col min="14106" max="14106" width="11" style="809" customWidth="1"/>
    <col min="14107" max="14107" width="14.42578125" style="809" customWidth="1"/>
    <col min="14108" max="14108" width="4.140625" style="809" customWidth="1"/>
    <col min="14109" max="14110" width="11" style="809" customWidth="1"/>
    <col min="14111" max="14111" width="14.42578125" style="809" customWidth="1"/>
    <col min="14112" max="14112" width="4.140625" style="809" customWidth="1"/>
    <col min="14113" max="14113" width="14.42578125" style="809" customWidth="1"/>
    <col min="14114" max="14316" width="11" style="809"/>
    <col min="14317" max="14317" width="34.7109375" style="809" customWidth="1"/>
    <col min="14318" max="14318" width="12.42578125" style="809" customWidth="1"/>
    <col min="14319" max="14320" width="10.28515625" style="809" customWidth="1"/>
    <col min="14321" max="14321" width="37.7109375" style="809" customWidth="1"/>
    <col min="14322" max="14324" width="16.7109375" style="809" customWidth="1"/>
    <col min="14325" max="14325" width="33.7109375" style="809" customWidth="1"/>
    <col min="14326" max="14326" width="38.7109375" style="809" customWidth="1"/>
    <col min="14327" max="14327" width="13.28515625" style="809" customWidth="1"/>
    <col min="14328" max="14328" width="12.140625" style="809" customWidth="1"/>
    <col min="14329" max="14335" width="11" style="809" customWidth="1"/>
    <col min="14336" max="14340" width="14.42578125" style="809" customWidth="1"/>
    <col min="14341" max="14341" width="37.28515625" style="809" customWidth="1"/>
    <col min="14342" max="14343" width="11" style="809" customWidth="1"/>
    <col min="14344" max="14353" width="9.85546875" style="809" customWidth="1"/>
    <col min="14354" max="14357" width="11" style="809" customWidth="1"/>
    <col min="14358" max="14358" width="14.42578125" style="809" customWidth="1"/>
    <col min="14359" max="14359" width="4.140625" style="809" customWidth="1"/>
    <col min="14360" max="14360" width="13.28515625" style="809" customWidth="1"/>
    <col min="14361" max="14361" width="28.140625" style="809" customWidth="1"/>
    <col min="14362" max="14362" width="11" style="809" customWidth="1"/>
    <col min="14363" max="14363" width="14.42578125" style="809" customWidth="1"/>
    <col min="14364" max="14364" width="4.140625" style="809" customWidth="1"/>
    <col min="14365" max="14366" width="11" style="809" customWidth="1"/>
    <col min="14367" max="14367" width="14.42578125" style="809" customWidth="1"/>
    <col min="14368" max="14368" width="4.140625" style="809" customWidth="1"/>
    <col min="14369" max="14369" width="14.42578125" style="809" customWidth="1"/>
    <col min="14370" max="14572" width="11" style="809"/>
    <col min="14573" max="14573" width="34.7109375" style="809" customWidth="1"/>
    <col min="14574" max="14574" width="12.42578125" style="809" customWidth="1"/>
    <col min="14575" max="14576" width="10.28515625" style="809" customWidth="1"/>
    <col min="14577" max="14577" width="37.7109375" style="809" customWidth="1"/>
    <col min="14578" max="14580" width="16.7109375" style="809" customWidth="1"/>
    <col min="14581" max="14581" width="33.7109375" style="809" customWidth="1"/>
    <col min="14582" max="14582" width="38.7109375" style="809" customWidth="1"/>
    <col min="14583" max="14583" width="13.28515625" style="809" customWidth="1"/>
    <col min="14584" max="14584" width="12.140625" style="809" customWidth="1"/>
    <col min="14585" max="14591" width="11" style="809" customWidth="1"/>
    <col min="14592" max="14596" width="14.42578125" style="809" customWidth="1"/>
    <col min="14597" max="14597" width="37.28515625" style="809" customWidth="1"/>
    <col min="14598" max="14599" width="11" style="809" customWidth="1"/>
    <col min="14600" max="14609" width="9.85546875" style="809" customWidth="1"/>
    <col min="14610" max="14613" width="11" style="809" customWidth="1"/>
    <col min="14614" max="14614" width="14.42578125" style="809" customWidth="1"/>
    <col min="14615" max="14615" width="4.140625" style="809" customWidth="1"/>
    <col min="14616" max="14616" width="13.28515625" style="809" customWidth="1"/>
    <col min="14617" max="14617" width="28.140625" style="809" customWidth="1"/>
    <col min="14618" max="14618" width="11" style="809" customWidth="1"/>
    <col min="14619" max="14619" width="14.42578125" style="809" customWidth="1"/>
    <col min="14620" max="14620" width="4.140625" style="809" customWidth="1"/>
    <col min="14621" max="14622" width="11" style="809" customWidth="1"/>
    <col min="14623" max="14623" width="14.42578125" style="809" customWidth="1"/>
    <col min="14624" max="14624" width="4.140625" style="809" customWidth="1"/>
    <col min="14625" max="14625" width="14.42578125" style="809" customWidth="1"/>
    <col min="14626" max="14828" width="11" style="809"/>
    <col min="14829" max="14829" width="34.7109375" style="809" customWidth="1"/>
    <col min="14830" max="14830" width="12.42578125" style="809" customWidth="1"/>
    <col min="14831" max="14832" width="10.28515625" style="809" customWidth="1"/>
    <col min="14833" max="14833" width="37.7109375" style="809" customWidth="1"/>
    <col min="14834" max="14836" width="16.7109375" style="809" customWidth="1"/>
    <col min="14837" max="14837" width="33.7109375" style="809" customWidth="1"/>
    <col min="14838" max="14838" width="38.7109375" style="809" customWidth="1"/>
    <col min="14839" max="14839" width="13.28515625" style="809" customWidth="1"/>
    <col min="14840" max="14840" width="12.140625" style="809" customWidth="1"/>
    <col min="14841" max="14847" width="11" style="809" customWidth="1"/>
    <col min="14848" max="14852" width="14.42578125" style="809" customWidth="1"/>
    <col min="14853" max="14853" width="37.28515625" style="809" customWidth="1"/>
    <col min="14854" max="14855" width="11" style="809" customWidth="1"/>
    <col min="14856" max="14865" width="9.85546875" style="809" customWidth="1"/>
    <col min="14866" max="14869" width="11" style="809" customWidth="1"/>
    <col min="14870" max="14870" width="14.42578125" style="809" customWidth="1"/>
    <col min="14871" max="14871" width="4.140625" style="809" customWidth="1"/>
    <col min="14872" max="14872" width="13.28515625" style="809" customWidth="1"/>
    <col min="14873" max="14873" width="28.140625" style="809" customWidth="1"/>
    <col min="14874" max="14874" width="11" style="809" customWidth="1"/>
    <col min="14875" max="14875" width="14.42578125" style="809" customWidth="1"/>
    <col min="14876" max="14876" width="4.140625" style="809" customWidth="1"/>
    <col min="14877" max="14878" width="11" style="809" customWidth="1"/>
    <col min="14879" max="14879" width="14.42578125" style="809" customWidth="1"/>
    <col min="14880" max="14880" width="4.140625" style="809" customWidth="1"/>
    <col min="14881" max="14881" width="14.42578125" style="809" customWidth="1"/>
    <col min="14882" max="15084" width="11" style="809"/>
    <col min="15085" max="15085" width="34.7109375" style="809" customWidth="1"/>
    <col min="15086" max="15086" width="12.42578125" style="809" customWidth="1"/>
    <col min="15087" max="15088" width="10.28515625" style="809" customWidth="1"/>
    <col min="15089" max="15089" width="37.7109375" style="809" customWidth="1"/>
    <col min="15090" max="15092" width="16.7109375" style="809" customWidth="1"/>
    <col min="15093" max="15093" width="33.7109375" style="809" customWidth="1"/>
    <col min="15094" max="15094" width="38.7109375" style="809" customWidth="1"/>
    <col min="15095" max="15095" width="13.28515625" style="809" customWidth="1"/>
    <col min="15096" max="15096" width="12.140625" style="809" customWidth="1"/>
    <col min="15097" max="15103" width="11" style="809" customWidth="1"/>
    <col min="15104" max="15108" width="14.42578125" style="809" customWidth="1"/>
    <col min="15109" max="15109" width="37.28515625" style="809" customWidth="1"/>
    <col min="15110" max="15111" width="11" style="809" customWidth="1"/>
    <col min="15112" max="15121" width="9.85546875" style="809" customWidth="1"/>
    <col min="15122" max="15125" width="11" style="809" customWidth="1"/>
    <col min="15126" max="15126" width="14.42578125" style="809" customWidth="1"/>
    <col min="15127" max="15127" width="4.140625" style="809" customWidth="1"/>
    <col min="15128" max="15128" width="13.28515625" style="809" customWidth="1"/>
    <col min="15129" max="15129" width="28.140625" style="809" customWidth="1"/>
    <col min="15130" max="15130" width="11" style="809" customWidth="1"/>
    <col min="15131" max="15131" width="14.42578125" style="809" customWidth="1"/>
    <col min="15132" max="15132" width="4.140625" style="809" customWidth="1"/>
    <col min="15133" max="15134" width="11" style="809" customWidth="1"/>
    <col min="15135" max="15135" width="14.42578125" style="809" customWidth="1"/>
    <col min="15136" max="15136" width="4.140625" style="809" customWidth="1"/>
    <col min="15137" max="15137" width="14.42578125" style="809" customWidth="1"/>
    <col min="15138" max="15340" width="11" style="809"/>
    <col min="15341" max="15341" width="34.7109375" style="809" customWidth="1"/>
    <col min="15342" max="15342" width="12.42578125" style="809" customWidth="1"/>
    <col min="15343" max="15344" width="10.28515625" style="809" customWidth="1"/>
    <col min="15345" max="15345" width="37.7109375" style="809" customWidth="1"/>
    <col min="15346" max="15348" width="16.7109375" style="809" customWidth="1"/>
    <col min="15349" max="15349" width="33.7109375" style="809" customWidth="1"/>
    <col min="15350" max="15350" width="38.7109375" style="809" customWidth="1"/>
    <col min="15351" max="15351" width="13.28515625" style="809" customWidth="1"/>
    <col min="15352" max="15352" width="12.140625" style="809" customWidth="1"/>
    <col min="15353" max="15359" width="11" style="809" customWidth="1"/>
    <col min="15360" max="15364" width="14.42578125" style="809" customWidth="1"/>
    <col min="15365" max="15365" width="37.28515625" style="809" customWidth="1"/>
    <col min="15366" max="15367" width="11" style="809" customWidth="1"/>
    <col min="15368" max="15377" width="9.85546875" style="809" customWidth="1"/>
    <col min="15378" max="15381" width="11" style="809" customWidth="1"/>
    <col min="15382" max="15382" width="14.42578125" style="809" customWidth="1"/>
    <col min="15383" max="15383" width="4.140625" style="809" customWidth="1"/>
    <col min="15384" max="15384" width="13.28515625" style="809" customWidth="1"/>
    <col min="15385" max="15385" width="28.140625" style="809" customWidth="1"/>
    <col min="15386" max="15386" width="11" style="809" customWidth="1"/>
    <col min="15387" max="15387" width="14.42578125" style="809" customWidth="1"/>
    <col min="15388" max="15388" width="4.140625" style="809" customWidth="1"/>
    <col min="15389" max="15390" width="11" style="809" customWidth="1"/>
    <col min="15391" max="15391" width="14.42578125" style="809" customWidth="1"/>
    <col min="15392" max="15392" width="4.140625" style="809" customWidth="1"/>
    <col min="15393" max="15393" width="14.42578125" style="809" customWidth="1"/>
    <col min="15394" max="15596" width="11" style="809"/>
    <col min="15597" max="15597" width="34.7109375" style="809" customWidth="1"/>
    <col min="15598" max="15598" width="12.42578125" style="809" customWidth="1"/>
    <col min="15599" max="15600" width="10.28515625" style="809" customWidth="1"/>
    <col min="15601" max="15601" width="37.7109375" style="809" customWidth="1"/>
    <col min="15602" max="15604" width="16.7109375" style="809" customWidth="1"/>
    <col min="15605" max="15605" width="33.7109375" style="809" customWidth="1"/>
    <col min="15606" max="15606" width="38.7109375" style="809" customWidth="1"/>
    <col min="15607" max="15607" width="13.28515625" style="809" customWidth="1"/>
    <col min="15608" max="15608" width="12.140625" style="809" customWidth="1"/>
    <col min="15609" max="15615" width="11" style="809" customWidth="1"/>
    <col min="15616" max="15620" width="14.42578125" style="809" customWidth="1"/>
    <col min="15621" max="15621" width="37.28515625" style="809" customWidth="1"/>
    <col min="15622" max="15623" width="11" style="809" customWidth="1"/>
    <col min="15624" max="15633" width="9.85546875" style="809" customWidth="1"/>
    <col min="15634" max="15637" width="11" style="809" customWidth="1"/>
    <col min="15638" max="15638" width="14.42578125" style="809" customWidth="1"/>
    <col min="15639" max="15639" width="4.140625" style="809" customWidth="1"/>
    <col min="15640" max="15640" width="13.28515625" style="809" customWidth="1"/>
    <col min="15641" max="15641" width="28.140625" style="809" customWidth="1"/>
    <col min="15642" max="15642" width="11" style="809" customWidth="1"/>
    <col min="15643" max="15643" width="14.42578125" style="809" customWidth="1"/>
    <col min="15644" max="15644" width="4.140625" style="809" customWidth="1"/>
    <col min="15645" max="15646" width="11" style="809" customWidth="1"/>
    <col min="15647" max="15647" width="14.42578125" style="809" customWidth="1"/>
    <col min="15648" max="15648" width="4.140625" style="809" customWidth="1"/>
    <col min="15649" max="15649" width="14.42578125" style="809" customWidth="1"/>
    <col min="15650" max="15852" width="11" style="809"/>
    <col min="15853" max="15853" width="34.7109375" style="809" customWidth="1"/>
    <col min="15854" max="15854" width="12.42578125" style="809" customWidth="1"/>
    <col min="15855" max="15856" width="10.28515625" style="809" customWidth="1"/>
    <col min="15857" max="15857" width="37.7109375" style="809" customWidth="1"/>
    <col min="15858" max="15860" width="16.7109375" style="809" customWidth="1"/>
    <col min="15861" max="15861" width="33.7109375" style="809" customWidth="1"/>
    <col min="15862" max="15862" width="38.7109375" style="809" customWidth="1"/>
    <col min="15863" max="15863" width="13.28515625" style="809" customWidth="1"/>
    <col min="15864" max="15864" width="12.140625" style="809" customWidth="1"/>
    <col min="15865" max="15871" width="11" style="809" customWidth="1"/>
    <col min="15872" max="15876" width="14.42578125" style="809" customWidth="1"/>
    <col min="15877" max="15877" width="37.28515625" style="809" customWidth="1"/>
    <col min="15878" max="15879" width="11" style="809" customWidth="1"/>
    <col min="15880" max="15889" width="9.85546875" style="809" customWidth="1"/>
    <col min="15890" max="15893" width="11" style="809" customWidth="1"/>
    <col min="15894" max="15894" width="14.42578125" style="809" customWidth="1"/>
    <col min="15895" max="15895" width="4.140625" style="809" customWidth="1"/>
    <col min="15896" max="15896" width="13.28515625" style="809" customWidth="1"/>
    <col min="15897" max="15897" width="28.140625" style="809" customWidth="1"/>
    <col min="15898" max="15898" width="11" style="809" customWidth="1"/>
    <col min="15899" max="15899" width="14.42578125" style="809" customWidth="1"/>
    <col min="15900" max="15900" width="4.140625" style="809" customWidth="1"/>
    <col min="15901" max="15902" width="11" style="809" customWidth="1"/>
    <col min="15903" max="15903" width="14.42578125" style="809" customWidth="1"/>
    <col min="15904" max="15904" width="4.140625" style="809" customWidth="1"/>
    <col min="15905" max="15905" width="14.42578125" style="809" customWidth="1"/>
    <col min="15906" max="16108" width="11" style="809"/>
    <col min="16109" max="16109" width="34.7109375" style="809" customWidth="1"/>
    <col min="16110" max="16110" width="12.42578125" style="809" customWidth="1"/>
    <col min="16111" max="16112" width="10.28515625" style="809" customWidth="1"/>
    <col min="16113" max="16113" width="37.7109375" style="809" customWidth="1"/>
    <col min="16114" max="16116" width="16.7109375" style="809" customWidth="1"/>
    <col min="16117" max="16117" width="33.7109375" style="809" customWidth="1"/>
    <col min="16118" max="16118" width="38.7109375" style="809" customWidth="1"/>
    <col min="16119" max="16119" width="13.28515625" style="809" customWidth="1"/>
    <col min="16120" max="16120" width="12.140625" style="809" customWidth="1"/>
    <col min="16121" max="16127" width="11" style="809" customWidth="1"/>
    <col min="16128" max="16132" width="14.42578125" style="809" customWidth="1"/>
    <col min="16133" max="16133" width="37.28515625" style="809" customWidth="1"/>
    <col min="16134" max="16135" width="11" style="809" customWidth="1"/>
    <col min="16136" max="16145" width="9.85546875" style="809" customWidth="1"/>
    <col min="16146" max="16149" width="11" style="809" customWidth="1"/>
    <col min="16150" max="16150" width="14.42578125" style="809" customWidth="1"/>
    <col min="16151" max="16151" width="4.140625" style="809" customWidth="1"/>
    <col min="16152" max="16152" width="13.28515625" style="809" customWidth="1"/>
    <col min="16153" max="16153" width="28.140625" style="809" customWidth="1"/>
    <col min="16154" max="16154" width="11" style="809" customWidth="1"/>
    <col min="16155" max="16155" width="14.42578125" style="809" customWidth="1"/>
    <col min="16156" max="16156" width="4.140625" style="809" customWidth="1"/>
    <col min="16157" max="16158" width="11" style="809" customWidth="1"/>
    <col min="16159" max="16159" width="14.42578125" style="809" customWidth="1"/>
    <col min="16160" max="16160" width="4.140625" style="809" customWidth="1"/>
    <col min="16161" max="16161" width="14.42578125" style="809" customWidth="1"/>
    <col min="16162" max="16384" width="11" style="809"/>
  </cols>
  <sheetData>
    <row r="1" spans="1:5" ht="24.75" customHeight="1">
      <c r="A1" s="808" t="s">
        <v>589</v>
      </c>
      <c r="B1" s="808"/>
      <c r="D1" s="2591" t="s">
        <v>590</v>
      </c>
      <c r="E1" s="2591"/>
    </row>
    <row r="2" spans="1:5" ht="18.95" customHeight="1">
      <c r="E2" s="810"/>
    </row>
    <row r="3" spans="1:5" ht="18.95" customHeight="1">
      <c r="A3" s="811" t="s">
        <v>2462</v>
      </c>
      <c r="B3" s="811"/>
      <c r="D3" s="2592" t="s">
        <v>2461</v>
      </c>
      <c r="E3" s="2592"/>
    </row>
    <row r="4" spans="1:5" ht="18.95" customHeight="1">
      <c r="A4" s="812" t="s">
        <v>620</v>
      </c>
      <c r="B4" s="812"/>
      <c r="E4" s="813" t="s">
        <v>365</v>
      </c>
    </row>
    <row r="5" spans="1:5" ht="18.95" customHeight="1">
      <c r="E5" s="810"/>
    </row>
    <row r="6" spans="1:5" ht="18.95" customHeight="1">
      <c r="C6" s="2593" t="s">
        <v>621</v>
      </c>
      <c r="D6" s="2593"/>
      <c r="E6" s="810"/>
    </row>
    <row r="7" spans="1:5" ht="16.5" customHeight="1">
      <c r="A7" s="2093" t="s">
        <v>2236</v>
      </c>
      <c r="B7" s="814" t="s">
        <v>250</v>
      </c>
      <c r="C7" s="815" t="s">
        <v>11</v>
      </c>
      <c r="D7" s="816" t="s">
        <v>263</v>
      </c>
      <c r="E7" s="1592" t="s">
        <v>2235</v>
      </c>
    </row>
    <row r="8" spans="1:5" ht="16.5" customHeight="1">
      <c r="A8" s="171"/>
      <c r="B8" s="817" t="s">
        <v>251</v>
      </c>
      <c r="C8" s="818" t="s">
        <v>207</v>
      </c>
      <c r="D8" s="818" t="s">
        <v>208</v>
      </c>
      <c r="E8" s="172"/>
    </row>
    <row r="9" spans="1:5" s="820" customFormat="1" ht="8.1" customHeight="1">
      <c r="C9" s="818"/>
      <c r="D9" s="818"/>
      <c r="E9" s="821"/>
    </row>
    <row r="10" spans="1:5" s="819" customFormat="1" ht="16.5" customHeight="1">
      <c r="A10" s="41" t="s">
        <v>29</v>
      </c>
      <c r="B10" s="640">
        <f>SUM(B11:B18)</f>
        <v>108</v>
      </c>
      <c r="C10" s="640">
        <f>SUM(C11:C18)</f>
        <v>10093</v>
      </c>
      <c r="D10" s="640">
        <f>SUM(D11:D18)</f>
        <v>5027</v>
      </c>
      <c r="E10" s="42" t="s">
        <v>30</v>
      </c>
    </row>
    <row r="11" spans="1:5" s="820" customFormat="1" ht="16.5" customHeight="1">
      <c r="A11" s="43" t="s">
        <v>31</v>
      </c>
      <c r="B11" s="44">
        <v>1</v>
      </c>
      <c r="C11" s="44">
        <v>97</v>
      </c>
      <c r="D11" s="44">
        <v>49</v>
      </c>
      <c r="E11" s="45" t="s">
        <v>32</v>
      </c>
    </row>
    <row r="12" spans="1:5" s="820" customFormat="1" ht="16.5" customHeight="1">
      <c r="A12" s="43" t="s">
        <v>33</v>
      </c>
      <c r="B12" s="44">
        <v>1</v>
      </c>
      <c r="C12" s="44">
        <v>6</v>
      </c>
      <c r="D12" s="44">
        <v>3</v>
      </c>
      <c r="E12" s="45" t="s">
        <v>34</v>
      </c>
    </row>
    <row r="13" spans="1:5" s="820" customFormat="1" ht="16.5" customHeight="1">
      <c r="A13" s="46" t="s">
        <v>35</v>
      </c>
      <c r="B13" s="44">
        <v>0</v>
      </c>
      <c r="C13" s="44">
        <v>0</v>
      </c>
      <c r="D13" s="44">
        <v>0</v>
      </c>
      <c r="E13" s="45" t="s">
        <v>36</v>
      </c>
    </row>
    <row r="14" spans="1:5" s="820" customFormat="1" ht="16.5" customHeight="1">
      <c r="A14" s="47" t="s">
        <v>37</v>
      </c>
      <c r="B14" s="44">
        <v>9</v>
      </c>
      <c r="C14" s="44">
        <v>1079</v>
      </c>
      <c r="D14" s="44">
        <v>597</v>
      </c>
      <c r="E14" s="45" t="s">
        <v>38</v>
      </c>
    </row>
    <row r="15" spans="1:5" s="820" customFormat="1" ht="16.5" customHeight="1">
      <c r="A15" s="47" t="s">
        <v>39</v>
      </c>
      <c r="B15" s="44">
        <v>0</v>
      </c>
      <c r="C15" s="44">
        <v>0</v>
      </c>
      <c r="D15" s="44">
        <v>0</v>
      </c>
      <c r="E15" s="45" t="s">
        <v>40</v>
      </c>
    </row>
    <row r="16" spans="1:5" s="820" customFormat="1" ht="16.5" customHeight="1">
      <c r="A16" s="47" t="s">
        <v>41</v>
      </c>
      <c r="B16" s="44">
        <v>70</v>
      </c>
      <c r="C16" s="44">
        <v>6696</v>
      </c>
      <c r="D16" s="44">
        <v>3268</v>
      </c>
      <c r="E16" s="45" t="s">
        <v>42</v>
      </c>
    </row>
    <row r="17" spans="1:5" s="820" customFormat="1" ht="16.5" customHeight="1">
      <c r="A17" s="47" t="s">
        <v>43</v>
      </c>
      <c r="B17" s="44">
        <v>20</v>
      </c>
      <c r="C17" s="44">
        <v>1824</v>
      </c>
      <c r="D17" s="44">
        <v>918</v>
      </c>
      <c r="E17" s="45" t="s">
        <v>44</v>
      </c>
    </row>
    <row r="18" spans="1:5" s="820" customFormat="1" ht="16.5" customHeight="1">
      <c r="A18" s="47" t="s">
        <v>45</v>
      </c>
      <c r="B18" s="44">
        <v>7</v>
      </c>
      <c r="C18" s="44">
        <v>391</v>
      </c>
      <c r="D18" s="44">
        <v>192</v>
      </c>
      <c r="E18" s="45" t="s">
        <v>46</v>
      </c>
    </row>
    <row r="19" spans="1:5" s="820" customFormat="1" ht="16.5" customHeight="1">
      <c r="A19" s="48" t="s">
        <v>47</v>
      </c>
      <c r="B19" s="640">
        <f>SUM(B20:B27)</f>
        <v>54</v>
      </c>
      <c r="C19" s="640">
        <f>SUM(C20:C27)</f>
        <v>4306</v>
      </c>
      <c r="D19" s="640">
        <f>SUM(D20:D27)</f>
        <v>2111</v>
      </c>
      <c r="E19" s="49" t="s">
        <v>48</v>
      </c>
    </row>
    <row r="20" spans="1:5" s="820" customFormat="1" ht="16.5" customHeight="1">
      <c r="A20" s="43" t="s">
        <v>49</v>
      </c>
      <c r="B20" s="44">
        <v>6</v>
      </c>
      <c r="C20" s="44">
        <v>381</v>
      </c>
      <c r="D20" s="44">
        <v>207</v>
      </c>
      <c r="E20" s="50" t="s">
        <v>50</v>
      </c>
    </row>
    <row r="21" spans="1:5" s="820" customFormat="1" ht="16.5" customHeight="1">
      <c r="A21" s="43" t="s">
        <v>51</v>
      </c>
      <c r="B21" s="44">
        <v>0</v>
      </c>
      <c r="C21" s="44">
        <v>0</v>
      </c>
      <c r="D21" s="44">
        <v>0</v>
      </c>
      <c r="E21" s="50" t="s">
        <v>52</v>
      </c>
    </row>
    <row r="22" spans="1:5" s="820" customFormat="1" ht="16.5" customHeight="1">
      <c r="A22" s="43" t="s">
        <v>53</v>
      </c>
      <c r="B22" s="44">
        <v>0</v>
      </c>
      <c r="C22" s="44">
        <v>0</v>
      </c>
      <c r="D22" s="44">
        <v>0</v>
      </c>
      <c r="E22" s="50" t="s">
        <v>54</v>
      </c>
    </row>
    <row r="23" spans="1:5" s="820" customFormat="1" ht="16.5" customHeight="1">
      <c r="A23" s="43" t="s">
        <v>55</v>
      </c>
      <c r="B23" s="44">
        <v>3</v>
      </c>
      <c r="C23" s="44">
        <v>239</v>
      </c>
      <c r="D23" s="44">
        <v>124</v>
      </c>
      <c r="E23" s="45" t="s">
        <v>56</v>
      </c>
    </row>
    <row r="24" spans="1:5" s="820" customFormat="1" ht="16.5" customHeight="1">
      <c r="A24" s="43" t="s">
        <v>57</v>
      </c>
      <c r="B24" s="44">
        <v>1</v>
      </c>
      <c r="C24" s="44">
        <v>74</v>
      </c>
      <c r="D24" s="44">
        <v>45</v>
      </c>
      <c r="E24" s="50" t="s">
        <v>58</v>
      </c>
    </row>
    <row r="25" spans="1:5" s="819" customFormat="1" ht="16.5" customHeight="1">
      <c r="A25" s="43" t="s">
        <v>59</v>
      </c>
      <c r="B25" s="44">
        <v>8</v>
      </c>
      <c r="C25" s="44">
        <v>790</v>
      </c>
      <c r="D25" s="44">
        <v>383</v>
      </c>
      <c r="E25" s="50" t="s">
        <v>60</v>
      </c>
    </row>
    <row r="26" spans="1:5" s="820" customFormat="1" ht="16.5" customHeight="1">
      <c r="A26" s="43" t="s">
        <v>61</v>
      </c>
      <c r="B26" s="44">
        <v>32</v>
      </c>
      <c r="C26" s="44">
        <v>2749</v>
      </c>
      <c r="D26" s="44">
        <v>1310</v>
      </c>
      <c r="E26" s="50" t="s">
        <v>62</v>
      </c>
    </row>
    <row r="27" spans="1:5" s="820" customFormat="1" ht="16.5" customHeight="1">
      <c r="A27" s="43" t="s">
        <v>63</v>
      </c>
      <c r="B27" s="44">
        <v>4</v>
      </c>
      <c r="C27" s="44">
        <v>73</v>
      </c>
      <c r="D27" s="44">
        <v>42</v>
      </c>
      <c r="E27" s="50" t="s">
        <v>64</v>
      </c>
    </row>
    <row r="28" spans="1:5" s="820" customFormat="1" ht="16.5" customHeight="1">
      <c r="A28" s="41" t="s">
        <v>65</v>
      </c>
      <c r="B28" s="640">
        <f>SUM(B29:B37)</f>
        <v>188</v>
      </c>
      <c r="C28" s="640">
        <f>SUM(C29:C37)</f>
        <v>17811</v>
      </c>
      <c r="D28" s="640">
        <f>SUM(D29:D37)</f>
        <v>8780</v>
      </c>
      <c r="E28" s="42" t="s">
        <v>66</v>
      </c>
    </row>
    <row r="29" spans="1:5" s="820" customFormat="1" ht="16.5" customHeight="1">
      <c r="A29" s="51" t="s">
        <v>67</v>
      </c>
      <c r="B29" s="44">
        <v>61</v>
      </c>
      <c r="C29" s="44">
        <v>7040</v>
      </c>
      <c r="D29" s="44">
        <v>3344</v>
      </c>
      <c r="E29" s="45" t="s">
        <v>68</v>
      </c>
    </row>
    <row r="30" spans="1:5" s="820" customFormat="1" ht="16.5" customHeight="1">
      <c r="A30" s="52" t="s">
        <v>69</v>
      </c>
      <c r="B30" s="44">
        <v>1</v>
      </c>
      <c r="C30" s="44">
        <v>14</v>
      </c>
      <c r="D30" s="44">
        <v>7</v>
      </c>
      <c r="E30" s="45" t="s">
        <v>70</v>
      </c>
    </row>
    <row r="31" spans="1:5" s="820" customFormat="1" ht="16.5" customHeight="1">
      <c r="A31" s="51" t="s">
        <v>71</v>
      </c>
      <c r="B31" s="44">
        <v>2</v>
      </c>
      <c r="C31" s="44">
        <v>74</v>
      </c>
      <c r="D31" s="44">
        <v>34</v>
      </c>
      <c r="E31" s="45" t="s">
        <v>72</v>
      </c>
    </row>
    <row r="32" spans="1:5" s="820" customFormat="1" ht="16.5" customHeight="1">
      <c r="A32" s="43" t="s">
        <v>73</v>
      </c>
      <c r="B32" s="44">
        <v>95</v>
      </c>
      <c r="C32" s="44">
        <v>8600</v>
      </c>
      <c r="D32" s="44">
        <v>4327</v>
      </c>
      <c r="E32" s="45" t="s">
        <v>74</v>
      </c>
    </row>
    <row r="33" spans="1:5" s="820" customFormat="1" ht="16.5" customHeight="1">
      <c r="A33" s="52" t="s">
        <v>75</v>
      </c>
      <c r="B33" s="44">
        <v>2</v>
      </c>
      <c r="C33" s="44">
        <v>294</v>
      </c>
      <c r="D33" s="44">
        <v>139</v>
      </c>
      <c r="E33" s="45" t="s">
        <v>1409</v>
      </c>
    </row>
    <row r="34" spans="1:5" s="819" customFormat="1" ht="16.5" customHeight="1">
      <c r="A34" s="43" t="s">
        <v>76</v>
      </c>
      <c r="B34" s="44">
        <v>11</v>
      </c>
      <c r="C34" s="44">
        <v>882</v>
      </c>
      <c r="D34" s="44">
        <v>480</v>
      </c>
      <c r="E34" s="45" t="s">
        <v>77</v>
      </c>
    </row>
    <row r="35" spans="1:5" s="820" customFormat="1" ht="16.5" customHeight="1">
      <c r="A35" s="43" t="s">
        <v>78</v>
      </c>
      <c r="B35" s="44">
        <v>2</v>
      </c>
      <c r="C35" s="44">
        <v>45</v>
      </c>
      <c r="D35" s="44">
        <v>27</v>
      </c>
      <c r="E35" s="45" t="s">
        <v>79</v>
      </c>
    </row>
    <row r="36" spans="1:5" s="820" customFormat="1" ht="16.5" customHeight="1">
      <c r="A36" s="43" t="s">
        <v>80</v>
      </c>
      <c r="B36" s="44">
        <v>12</v>
      </c>
      <c r="C36" s="44">
        <v>839</v>
      </c>
      <c r="D36" s="44">
        <v>413</v>
      </c>
      <c r="E36" s="45" t="s">
        <v>81</v>
      </c>
    </row>
    <row r="37" spans="1:5" s="820" customFormat="1" ht="16.5" customHeight="1">
      <c r="A37" s="43" t="s">
        <v>82</v>
      </c>
      <c r="B37" s="44">
        <v>2</v>
      </c>
      <c r="C37" s="44">
        <v>23</v>
      </c>
      <c r="D37" s="44">
        <v>9</v>
      </c>
      <c r="E37" s="45" t="s">
        <v>83</v>
      </c>
    </row>
    <row r="38" spans="1:5" s="820" customFormat="1" ht="16.5" customHeight="1">
      <c r="A38" s="53" t="s">
        <v>84</v>
      </c>
      <c r="B38" s="640">
        <f>SUM(B39:B45)</f>
        <v>262</v>
      </c>
      <c r="C38" s="640">
        <f>SUM(C39:C45)</f>
        <v>28082</v>
      </c>
      <c r="D38" s="640">
        <f>SUM(D39:D45)</f>
        <v>13288</v>
      </c>
      <c r="E38" s="42" t="s">
        <v>85</v>
      </c>
    </row>
    <row r="39" spans="1:5" s="820" customFormat="1" ht="16.5" customHeight="1">
      <c r="A39" s="51" t="s">
        <v>86</v>
      </c>
      <c r="B39" s="44">
        <v>55</v>
      </c>
      <c r="C39" s="44">
        <v>5074</v>
      </c>
      <c r="D39" s="44">
        <v>2442</v>
      </c>
      <c r="E39" s="50" t="s">
        <v>87</v>
      </c>
    </row>
    <row r="40" spans="1:5" s="820" customFormat="1" ht="16.5" customHeight="1">
      <c r="A40" s="51" t="s">
        <v>88</v>
      </c>
      <c r="B40" s="44">
        <v>16</v>
      </c>
      <c r="C40" s="44">
        <v>981</v>
      </c>
      <c r="D40" s="44">
        <v>479</v>
      </c>
      <c r="E40" s="45" t="s">
        <v>89</v>
      </c>
    </row>
    <row r="41" spans="1:5" s="820" customFormat="1" ht="16.5" customHeight="1">
      <c r="A41" s="51" t="s">
        <v>90</v>
      </c>
      <c r="B41" s="44">
        <v>54</v>
      </c>
      <c r="C41" s="44">
        <v>7095</v>
      </c>
      <c r="D41" s="44">
        <v>3467</v>
      </c>
      <c r="E41" s="45" t="s">
        <v>91</v>
      </c>
    </row>
    <row r="42" spans="1:5" s="820" customFormat="1" ht="16.5" customHeight="1">
      <c r="A42" s="51" t="s">
        <v>92</v>
      </c>
      <c r="B42" s="44">
        <v>51</v>
      </c>
      <c r="C42" s="44">
        <v>6479</v>
      </c>
      <c r="D42" s="44">
        <v>2949</v>
      </c>
      <c r="E42" s="45" t="s">
        <v>93</v>
      </c>
    </row>
    <row r="43" spans="1:5" s="820" customFormat="1" ht="16.5" customHeight="1">
      <c r="A43" s="51" t="s">
        <v>94</v>
      </c>
      <c r="B43" s="44">
        <v>8</v>
      </c>
      <c r="C43" s="44">
        <v>626</v>
      </c>
      <c r="D43" s="44">
        <v>244</v>
      </c>
      <c r="E43" s="50" t="s">
        <v>95</v>
      </c>
    </row>
    <row r="44" spans="1:5" s="820" customFormat="1" ht="16.5" customHeight="1">
      <c r="A44" s="51" t="s">
        <v>96</v>
      </c>
      <c r="B44" s="44">
        <v>8</v>
      </c>
      <c r="C44" s="44">
        <v>964</v>
      </c>
      <c r="D44" s="44">
        <v>462</v>
      </c>
      <c r="E44" s="50" t="s">
        <v>97</v>
      </c>
    </row>
    <row r="45" spans="1:5" s="819" customFormat="1" ht="16.5" customHeight="1">
      <c r="A45" s="51" t="s">
        <v>98</v>
      </c>
      <c r="B45" s="44">
        <v>70</v>
      </c>
      <c r="C45" s="44">
        <v>6863</v>
      </c>
      <c r="D45" s="44">
        <v>3245</v>
      </c>
      <c r="E45" s="45" t="s">
        <v>99</v>
      </c>
    </row>
    <row r="46" spans="1:5" s="820" customFormat="1" ht="16.5" customHeight="1">
      <c r="A46" s="54" t="s">
        <v>100</v>
      </c>
      <c r="B46" s="640">
        <f>SUM(B47:B51)</f>
        <v>47</v>
      </c>
      <c r="C46" s="640">
        <f>SUM(C47:C51)</f>
        <v>5525</v>
      </c>
      <c r="D46" s="640">
        <f>SUM(D47:D51)</f>
        <v>2661</v>
      </c>
      <c r="E46" s="42" t="s">
        <v>101</v>
      </c>
    </row>
    <row r="47" spans="1:5" s="820" customFormat="1" ht="16.5" customHeight="1">
      <c r="A47" s="55" t="s">
        <v>102</v>
      </c>
      <c r="B47" s="44">
        <v>1</v>
      </c>
      <c r="C47" s="44">
        <v>0</v>
      </c>
      <c r="D47" s="44">
        <v>0</v>
      </c>
      <c r="E47" s="45" t="s">
        <v>103</v>
      </c>
    </row>
    <row r="48" spans="1:5" s="241" customFormat="1" ht="16.5" customHeight="1">
      <c r="A48" s="51" t="s">
        <v>104</v>
      </c>
      <c r="B48" s="44">
        <v>16</v>
      </c>
      <c r="C48" s="44">
        <v>1712</v>
      </c>
      <c r="D48" s="44">
        <v>847</v>
      </c>
      <c r="E48" s="45" t="s">
        <v>105</v>
      </c>
    </row>
    <row r="49" spans="1:5" s="820" customFormat="1" ht="16.5" customHeight="1">
      <c r="A49" s="51" t="s">
        <v>106</v>
      </c>
      <c r="B49" s="44">
        <v>8</v>
      </c>
      <c r="C49" s="44">
        <v>960</v>
      </c>
      <c r="D49" s="44">
        <v>463</v>
      </c>
      <c r="E49" s="45" t="s">
        <v>107</v>
      </c>
    </row>
    <row r="50" spans="1:5" s="820" customFormat="1" ht="16.5" customHeight="1">
      <c r="A50" s="51" t="s">
        <v>108</v>
      </c>
      <c r="B50" s="44">
        <v>5</v>
      </c>
      <c r="C50" s="44">
        <v>112</v>
      </c>
      <c r="D50" s="44">
        <v>60</v>
      </c>
      <c r="E50" s="45" t="s">
        <v>109</v>
      </c>
    </row>
    <row r="51" spans="1:5" s="820" customFormat="1" ht="16.5" customHeight="1">
      <c r="A51" s="51" t="s">
        <v>110</v>
      </c>
      <c r="B51" s="44">
        <v>17</v>
      </c>
      <c r="C51" s="44">
        <v>2741</v>
      </c>
      <c r="D51" s="44">
        <v>1291</v>
      </c>
      <c r="E51" s="50" t="s">
        <v>111</v>
      </c>
    </row>
    <row r="52" spans="1:5" s="819" customFormat="1" ht="12.75" customHeight="1">
      <c r="A52" s="2594"/>
      <c r="B52" s="2594"/>
      <c r="C52" s="2594"/>
      <c r="D52" s="2594"/>
      <c r="E52" s="2594"/>
    </row>
    <row r="53" spans="1:5" s="820" customFormat="1" ht="12.75" customHeight="1">
      <c r="A53" s="239"/>
      <c r="B53" s="239"/>
      <c r="D53" s="819"/>
      <c r="E53" s="363"/>
    </row>
    <row r="54" spans="1:5" s="820" customFormat="1" ht="34.15" customHeight="1">
      <c r="A54" s="243"/>
      <c r="B54" s="243"/>
      <c r="D54" s="822"/>
      <c r="E54" s="275"/>
    </row>
    <row r="55" spans="1:5" s="820" customFormat="1" ht="17.25" customHeight="1">
      <c r="A55" s="786" t="s">
        <v>589</v>
      </c>
      <c r="B55" s="823"/>
      <c r="C55" s="824"/>
      <c r="D55" s="2588" t="s">
        <v>590</v>
      </c>
      <c r="E55" s="2588"/>
    </row>
    <row r="56" spans="1:5" s="820" customFormat="1" ht="12.75" customHeight="1">
      <c r="A56" s="824"/>
      <c r="B56" s="825"/>
      <c r="C56" s="824"/>
      <c r="D56" s="824"/>
      <c r="E56" s="824"/>
    </row>
    <row r="57" spans="1:5" s="820" customFormat="1" ht="20.25" customHeight="1">
      <c r="A57" s="826" t="s">
        <v>2463</v>
      </c>
      <c r="B57" s="827"/>
      <c r="C57" s="824"/>
      <c r="D57" s="2589" t="s">
        <v>2461</v>
      </c>
      <c r="E57" s="2589"/>
    </row>
    <row r="58" spans="1:5" s="820" customFormat="1" ht="24" customHeight="1">
      <c r="A58" s="824" t="s">
        <v>622</v>
      </c>
      <c r="B58" s="825"/>
      <c r="C58" s="824"/>
      <c r="D58" s="824"/>
      <c r="E58" s="828" t="s">
        <v>623</v>
      </c>
    </row>
    <row r="59" spans="1:5" s="820" customFormat="1" ht="15" customHeight="1">
      <c r="A59" s="824"/>
      <c r="B59" s="825"/>
      <c r="C59" s="824"/>
      <c r="D59" s="824"/>
      <c r="E59" s="829"/>
    </row>
    <row r="60" spans="1:5" s="820" customFormat="1" ht="15" customHeight="1">
      <c r="A60" s="824"/>
      <c r="B60" s="825"/>
      <c r="C60" s="2590" t="s">
        <v>624</v>
      </c>
      <c r="D60" s="2590"/>
      <c r="E60" s="829"/>
    </row>
    <row r="61" spans="1:5" s="819" customFormat="1" ht="15" customHeight="1">
      <c r="A61" s="2093" t="s">
        <v>2236</v>
      </c>
      <c r="B61" s="796" t="s">
        <v>250</v>
      </c>
      <c r="C61" s="830" t="s">
        <v>11</v>
      </c>
      <c r="D61" s="831" t="s">
        <v>263</v>
      </c>
      <c r="E61" s="1592" t="s">
        <v>2235</v>
      </c>
    </row>
    <row r="62" spans="1:5" s="820" customFormat="1" ht="15" customHeight="1">
      <c r="A62" s="204"/>
      <c r="B62" s="793" t="s">
        <v>251</v>
      </c>
      <c r="C62" s="833" t="s">
        <v>207</v>
      </c>
      <c r="D62" s="833" t="s">
        <v>208</v>
      </c>
      <c r="E62" s="205"/>
    </row>
    <row r="63" spans="1:5" s="820" customFormat="1" ht="15" customHeight="1">
      <c r="A63" s="834"/>
      <c r="B63" s="835"/>
      <c r="C63" s="836"/>
      <c r="D63" s="836"/>
      <c r="E63" s="837"/>
    </row>
    <row r="64" spans="1:5" s="820" customFormat="1" ht="15" customHeight="1">
      <c r="A64" s="655"/>
      <c r="B64" s="639"/>
      <c r="C64" s="639"/>
      <c r="D64" s="640"/>
      <c r="E64" s="217"/>
    </row>
    <row r="65" spans="1:5" s="820" customFormat="1" ht="15" customHeight="1">
      <c r="A65" s="72" t="s">
        <v>114</v>
      </c>
      <c r="B65" s="639">
        <f>SUM(B66:B74)</f>
        <v>561</v>
      </c>
      <c r="C65" s="639">
        <f>SUM(C66:C74)</f>
        <v>54014</v>
      </c>
      <c r="D65" s="639">
        <f>SUM(D66:D74)</f>
        <v>26308</v>
      </c>
      <c r="E65" s="78" t="s">
        <v>115</v>
      </c>
    </row>
    <row r="66" spans="1:5" s="820" customFormat="1" ht="15" customHeight="1">
      <c r="A66" s="210" t="s">
        <v>116</v>
      </c>
      <c r="B66" s="44">
        <v>24</v>
      </c>
      <c r="C66" s="44">
        <v>2045</v>
      </c>
      <c r="D66" s="44">
        <v>852</v>
      </c>
      <c r="E66" s="211" t="s">
        <v>117</v>
      </c>
    </row>
    <row r="67" spans="1:5" s="819" customFormat="1" ht="15" customHeight="1">
      <c r="A67" s="210" t="s">
        <v>118</v>
      </c>
      <c r="B67" s="44">
        <v>52</v>
      </c>
      <c r="C67" s="44">
        <v>3396</v>
      </c>
      <c r="D67" s="44">
        <v>1733</v>
      </c>
      <c r="E67" s="211" t="s">
        <v>119</v>
      </c>
    </row>
    <row r="68" spans="1:5" s="820" customFormat="1" ht="15" customHeight="1">
      <c r="A68" s="210" t="s">
        <v>211</v>
      </c>
      <c r="B68" s="213">
        <v>320</v>
      </c>
      <c r="C68" s="213">
        <v>36290</v>
      </c>
      <c r="D68" s="213">
        <v>17628</v>
      </c>
      <c r="E68" s="211" t="s">
        <v>121</v>
      </c>
    </row>
    <row r="69" spans="1:5" s="820" customFormat="1" ht="15" customHeight="1">
      <c r="A69" s="210" t="s">
        <v>122</v>
      </c>
      <c r="B69" s="44">
        <v>36</v>
      </c>
      <c r="C69" s="44">
        <v>4237</v>
      </c>
      <c r="D69" s="44">
        <v>2063</v>
      </c>
      <c r="E69" s="211" t="s">
        <v>123</v>
      </c>
    </row>
    <row r="70" spans="1:5" s="820" customFormat="1" ht="15" customHeight="1">
      <c r="A70" s="210" t="s">
        <v>124</v>
      </c>
      <c r="B70" s="44">
        <v>16</v>
      </c>
      <c r="C70" s="44">
        <v>790</v>
      </c>
      <c r="D70" s="44">
        <v>387</v>
      </c>
      <c r="E70" s="211" t="s">
        <v>125</v>
      </c>
    </row>
    <row r="71" spans="1:5" s="820" customFormat="1" ht="15" customHeight="1">
      <c r="A71" s="210" t="s">
        <v>126</v>
      </c>
      <c r="B71" s="44">
        <v>40</v>
      </c>
      <c r="C71" s="44">
        <v>3602</v>
      </c>
      <c r="D71" s="44">
        <v>1818</v>
      </c>
      <c r="E71" s="211" t="s">
        <v>127</v>
      </c>
    </row>
    <row r="72" spans="1:5" s="820" customFormat="1" ht="15" customHeight="1">
      <c r="A72" s="210" t="s">
        <v>128</v>
      </c>
      <c r="B72" s="44">
        <v>42</v>
      </c>
      <c r="C72" s="44">
        <v>1632</v>
      </c>
      <c r="D72" s="44">
        <v>816</v>
      </c>
      <c r="E72" s="211" t="s">
        <v>129</v>
      </c>
    </row>
    <row r="73" spans="1:5" s="820" customFormat="1" ht="15" customHeight="1">
      <c r="A73" s="210" t="s">
        <v>130</v>
      </c>
      <c r="B73" s="44">
        <v>24</v>
      </c>
      <c r="C73" s="44">
        <v>1688</v>
      </c>
      <c r="D73" s="44">
        <v>839</v>
      </c>
      <c r="E73" s="211" t="s">
        <v>131</v>
      </c>
    </row>
    <row r="74" spans="1:5" s="819" customFormat="1" ht="15" customHeight="1">
      <c r="A74" s="210" t="s">
        <v>132</v>
      </c>
      <c r="B74" s="44">
        <v>7</v>
      </c>
      <c r="C74" s="44">
        <v>334</v>
      </c>
      <c r="D74" s="44">
        <v>172</v>
      </c>
      <c r="E74" s="211" t="s">
        <v>133</v>
      </c>
    </row>
    <row r="75" spans="1:5" ht="15" customHeight="1">
      <c r="A75" s="75" t="s">
        <v>134</v>
      </c>
      <c r="B75" s="639">
        <f>SUM(B76:B83)</f>
        <v>107</v>
      </c>
      <c r="C75" s="639">
        <f>SUM(C76:C83)</f>
        <v>15248</v>
      </c>
      <c r="D75" s="639">
        <f>SUM(D76:D83)</f>
        <v>7660</v>
      </c>
      <c r="E75" s="76" t="s">
        <v>135</v>
      </c>
    </row>
    <row r="76" spans="1:5" ht="15" customHeight="1">
      <c r="A76" s="210" t="s">
        <v>136</v>
      </c>
      <c r="B76" s="44">
        <v>2</v>
      </c>
      <c r="C76" s="44">
        <v>57</v>
      </c>
      <c r="D76" s="44">
        <v>23</v>
      </c>
      <c r="E76" s="211" t="s">
        <v>137</v>
      </c>
    </row>
    <row r="77" spans="1:5" ht="15" customHeight="1">
      <c r="A77" s="210" t="s">
        <v>138</v>
      </c>
      <c r="B77" s="44">
        <v>2</v>
      </c>
      <c r="C77" s="44">
        <v>88</v>
      </c>
      <c r="D77" s="44">
        <v>42</v>
      </c>
      <c r="E77" s="211" t="s">
        <v>139</v>
      </c>
    </row>
    <row r="78" spans="1:5" ht="15" customHeight="1">
      <c r="A78" s="210" t="s">
        <v>140</v>
      </c>
      <c r="B78" s="44">
        <v>6</v>
      </c>
      <c r="C78" s="44">
        <v>783</v>
      </c>
      <c r="D78" s="44">
        <v>380</v>
      </c>
      <c r="E78" s="211" t="s">
        <v>141</v>
      </c>
    </row>
    <row r="79" spans="1:5" ht="15" customHeight="1">
      <c r="A79" s="210" t="s">
        <v>142</v>
      </c>
      <c r="B79" s="44">
        <v>1</v>
      </c>
      <c r="C79" s="44">
        <v>49</v>
      </c>
      <c r="D79" s="44">
        <v>20</v>
      </c>
      <c r="E79" s="211" t="s">
        <v>143</v>
      </c>
    </row>
    <row r="80" spans="1:5" ht="15" customHeight="1">
      <c r="A80" s="210" t="s">
        <v>144</v>
      </c>
      <c r="B80" s="44">
        <v>80</v>
      </c>
      <c r="C80" s="44">
        <v>11137</v>
      </c>
      <c r="D80" s="44">
        <v>5327</v>
      </c>
      <c r="E80" s="211" t="s">
        <v>145</v>
      </c>
    </row>
    <row r="81" spans="1:5" ht="15" customHeight="1">
      <c r="A81" s="210" t="s">
        <v>146</v>
      </c>
      <c r="B81" s="44">
        <v>5</v>
      </c>
      <c r="C81" s="44">
        <v>1255</v>
      </c>
      <c r="D81" s="44">
        <v>893</v>
      </c>
      <c r="E81" s="211" t="s">
        <v>147</v>
      </c>
    </row>
    <row r="82" spans="1:5" ht="15" customHeight="1">
      <c r="A82" s="210" t="s">
        <v>148</v>
      </c>
      <c r="B82" s="44">
        <v>10</v>
      </c>
      <c r="C82" s="44">
        <v>1508</v>
      </c>
      <c r="D82" s="44">
        <v>786</v>
      </c>
      <c r="E82" s="211" t="s">
        <v>1574</v>
      </c>
    </row>
    <row r="83" spans="1:5" ht="15" customHeight="1">
      <c r="A83" s="210" t="s">
        <v>149</v>
      </c>
      <c r="B83" s="44">
        <v>1</v>
      </c>
      <c r="C83" s="44">
        <v>371</v>
      </c>
      <c r="D83" s="44">
        <v>189</v>
      </c>
      <c r="E83" s="211" t="s">
        <v>150</v>
      </c>
    </row>
    <row r="84" spans="1:5" ht="15" customHeight="1">
      <c r="A84" s="77" t="s">
        <v>151</v>
      </c>
      <c r="B84" s="639">
        <f>SUM(B85:B89)</f>
        <v>14</v>
      </c>
      <c r="C84" s="639">
        <f>SUM(C85:C89)</f>
        <v>779</v>
      </c>
      <c r="D84" s="639">
        <f>SUM(D85:D89)</f>
        <v>373</v>
      </c>
      <c r="E84" s="78" t="s">
        <v>152</v>
      </c>
    </row>
    <row r="85" spans="1:5" ht="15" customHeight="1">
      <c r="A85" s="210" t="s">
        <v>153</v>
      </c>
      <c r="B85" s="44">
        <v>10</v>
      </c>
      <c r="C85" s="44">
        <v>744</v>
      </c>
      <c r="D85" s="44">
        <v>353</v>
      </c>
      <c r="E85" s="211" t="s">
        <v>154</v>
      </c>
    </row>
    <row r="86" spans="1:5" ht="15" customHeight="1">
      <c r="A86" s="210" t="s">
        <v>155</v>
      </c>
      <c r="B86" s="44">
        <v>2</v>
      </c>
      <c r="C86" s="44">
        <v>21</v>
      </c>
      <c r="D86" s="44">
        <v>15</v>
      </c>
      <c r="E86" s="211" t="s">
        <v>156</v>
      </c>
    </row>
    <row r="87" spans="1:5" ht="15" customHeight="1">
      <c r="A87" s="210" t="s">
        <v>157</v>
      </c>
      <c r="B87" s="44">
        <v>1</v>
      </c>
      <c r="C87" s="44">
        <v>14</v>
      </c>
      <c r="D87" s="44">
        <v>5</v>
      </c>
      <c r="E87" s="211" t="s">
        <v>158</v>
      </c>
    </row>
    <row r="88" spans="1:5" ht="15" customHeight="1">
      <c r="A88" s="210" t="s">
        <v>159</v>
      </c>
      <c r="B88" s="44">
        <v>1</v>
      </c>
      <c r="C88" s="44">
        <v>0</v>
      </c>
      <c r="D88" s="44">
        <v>0</v>
      </c>
      <c r="E88" s="211" t="s">
        <v>160</v>
      </c>
    </row>
    <row r="89" spans="1:5" ht="15" customHeight="1">
      <c r="A89" s="210" t="s">
        <v>161</v>
      </c>
      <c r="B89" s="44">
        <v>0</v>
      </c>
      <c r="C89" s="44">
        <v>0</v>
      </c>
      <c r="D89" s="44">
        <v>0</v>
      </c>
      <c r="E89" s="211" t="s">
        <v>162</v>
      </c>
    </row>
    <row r="90" spans="1:5" ht="15" customHeight="1">
      <c r="A90" s="75" t="s">
        <v>163</v>
      </c>
      <c r="B90" s="639">
        <f>SUM(B91:B96)</f>
        <v>86</v>
      </c>
      <c r="C90" s="639">
        <f>SUM(C91:C96)</f>
        <v>10910</v>
      </c>
      <c r="D90" s="639">
        <f>SUM(D91:D96)</f>
        <v>4735</v>
      </c>
      <c r="E90" s="76" t="s">
        <v>164</v>
      </c>
    </row>
    <row r="91" spans="1:5" ht="15" customHeight="1">
      <c r="A91" s="210" t="s">
        <v>165</v>
      </c>
      <c r="B91" s="44">
        <v>53</v>
      </c>
      <c r="C91" s="44">
        <v>7100</v>
      </c>
      <c r="D91" s="44">
        <v>3156</v>
      </c>
      <c r="E91" s="211" t="s">
        <v>166</v>
      </c>
    </row>
    <row r="92" spans="1:5" ht="15" customHeight="1">
      <c r="A92" s="210" t="s">
        <v>167</v>
      </c>
      <c r="B92" s="44">
        <v>1</v>
      </c>
      <c r="C92" s="44">
        <v>117</v>
      </c>
      <c r="D92" s="44">
        <v>46</v>
      </c>
      <c r="E92" s="211" t="s">
        <v>1576</v>
      </c>
    </row>
    <row r="93" spans="1:5" ht="15" customHeight="1">
      <c r="A93" s="210" t="s">
        <v>169</v>
      </c>
      <c r="B93" s="44">
        <v>21</v>
      </c>
      <c r="C93" s="44">
        <v>2580</v>
      </c>
      <c r="D93" s="44">
        <v>1079</v>
      </c>
      <c r="E93" s="211" t="s">
        <v>1580</v>
      </c>
    </row>
    <row r="94" spans="1:5" ht="15" customHeight="1">
      <c r="A94" s="210" t="s">
        <v>171</v>
      </c>
      <c r="B94" s="44">
        <v>7</v>
      </c>
      <c r="C94" s="44">
        <v>908</v>
      </c>
      <c r="D94" s="44">
        <v>369</v>
      </c>
      <c r="E94" s="211" t="s">
        <v>172</v>
      </c>
    </row>
    <row r="95" spans="1:5" ht="15" customHeight="1">
      <c r="A95" s="210" t="s">
        <v>173</v>
      </c>
      <c r="B95" s="44">
        <v>0</v>
      </c>
      <c r="C95" s="44">
        <v>0</v>
      </c>
      <c r="D95" s="44">
        <v>0</v>
      </c>
      <c r="E95" s="211" t="s">
        <v>174</v>
      </c>
    </row>
    <row r="96" spans="1:5" ht="15" customHeight="1">
      <c r="A96" s="210" t="s">
        <v>175</v>
      </c>
      <c r="B96" s="44">
        <v>4</v>
      </c>
      <c r="C96" s="44">
        <v>205</v>
      </c>
      <c r="D96" s="44">
        <v>85</v>
      </c>
      <c r="E96" s="211" t="s">
        <v>176</v>
      </c>
    </row>
    <row r="97" spans="1:5" ht="15" customHeight="1">
      <c r="A97" s="80" t="s">
        <v>177</v>
      </c>
      <c r="B97" s="639">
        <f>SUM(B98:B101)</f>
        <v>3</v>
      </c>
      <c r="C97" s="639">
        <f>SUM(C98:C101)</f>
        <v>160</v>
      </c>
      <c r="D97" s="639">
        <f>SUM(D98:D101)</f>
        <v>53</v>
      </c>
      <c r="E97" s="76" t="s">
        <v>178</v>
      </c>
    </row>
    <row r="98" spans="1:5" ht="15" customHeight="1">
      <c r="A98" s="210" t="s">
        <v>179</v>
      </c>
      <c r="B98" s="44">
        <v>0</v>
      </c>
      <c r="C98" s="44">
        <v>0</v>
      </c>
      <c r="D98" s="44">
        <v>0</v>
      </c>
      <c r="E98" s="211" t="s">
        <v>180</v>
      </c>
    </row>
    <row r="99" spans="1:5" ht="15" customHeight="1">
      <c r="A99" s="210" t="s">
        <v>181</v>
      </c>
      <c r="B99" s="44">
        <v>1</v>
      </c>
      <c r="C99" s="44">
        <v>0</v>
      </c>
      <c r="D99" s="44">
        <v>0</v>
      </c>
      <c r="E99" s="211" t="s">
        <v>182</v>
      </c>
    </row>
    <row r="100" spans="1:5" ht="15" customHeight="1">
      <c r="A100" s="210" t="s">
        <v>183</v>
      </c>
      <c r="B100" s="44">
        <v>0</v>
      </c>
      <c r="C100" s="44">
        <v>0</v>
      </c>
      <c r="D100" s="44">
        <v>0</v>
      </c>
      <c r="E100" s="211" t="s">
        <v>184</v>
      </c>
    </row>
    <row r="101" spans="1:5" ht="15" customHeight="1">
      <c r="A101" s="210" t="s">
        <v>185</v>
      </c>
      <c r="B101" s="44">
        <v>2</v>
      </c>
      <c r="C101" s="44">
        <v>160</v>
      </c>
      <c r="D101" s="44">
        <v>53</v>
      </c>
      <c r="E101" s="211" t="s">
        <v>186</v>
      </c>
    </row>
    <row r="102" spans="1:5" ht="15" customHeight="1">
      <c r="A102" s="72" t="s">
        <v>187</v>
      </c>
      <c r="B102" s="639">
        <f>SUM(B103:B106)</f>
        <v>60</v>
      </c>
      <c r="C102" s="639">
        <f>SUM(C103:C106)</f>
        <v>4691</v>
      </c>
      <c r="D102" s="639">
        <f>SUM(D103:D106)</f>
        <v>2063</v>
      </c>
      <c r="E102" s="76" t="s">
        <v>188</v>
      </c>
    </row>
    <row r="103" spans="1:5" ht="15" customHeight="1">
      <c r="A103" s="210" t="s">
        <v>189</v>
      </c>
      <c r="B103" s="44">
        <v>0</v>
      </c>
      <c r="C103" s="44">
        <v>0</v>
      </c>
      <c r="D103" s="44">
        <v>0</v>
      </c>
      <c r="E103" s="211" t="s">
        <v>190</v>
      </c>
    </row>
    <row r="104" spans="1:5" ht="15" customHeight="1">
      <c r="A104" s="210" t="s">
        <v>191</v>
      </c>
      <c r="B104" s="44">
        <v>9</v>
      </c>
      <c r="C104" s="44">
        <v>869</v>
      </c>
      <c r="D104" s="44">
        <v>355</v>
      </c>
      <c r="E104" s="211" t="s">
        <v>192</v>
      </c>
    </row>
    <row r="105" spans="1:5" ht="15" customHeight="1">
      <c r="A105" s="210" t="s">
        <v>2053</v>
      </c>
      <c r="B105" s="44">
        <v>51</v>
      </c>
      <c r="C105" s="44">
        <v>3822</v>
      </c>
      <c r="D105" s="44">
        <v>1708</v>
      </c>
      <c r="E105" s="211" t="s">
        <v>193</v>
      </c>
    </row>
    <row r="106" spans="1:5" ht="15" customHeight="1">
      <c r="A106" s="210" t="s">
        <v>194</v>
      </c>
      <c r="B106" s="44">
        <v>0</v>
      </c>
      <c r="C106" s="44">
        <v>0</v>
      </c>
      <c r="D106" s="44">
        <v>0</v>
      </c>
      <c r="E106" s="211" t="s">
        <v>195</v>
      </c>
    </row>
    <row r="107" spans="1:5" ht="15" customHeight="1">
      <c r="A107" s="80" t="s">
        <v>196</v>
      </c>
      <c r="B107" s="639">
        <f>SUM(B108:B109)</f>
        <v>9</v>
      </c>
      <c r="C107" s="639">
        <f>SUM(C108:C109)</f>
        <v>657</v>
      </c>
      <c r="D107" s="639">
        <f>SUM(D108:D109)</f>
        <v>280</v>
      </c>
      <c r="E107" s="76" t="s">
        <v>197</v>
      </c>
    </row>
    <row r="108" spans="1:5" ht="15" customHeight="1">
      <c r="A108" s="81" t="s">
        <v>198</v>
      </c>
      <c r="B108" s="44">
        <v>0</v>
      </c>
      <c r="C108" s="44">
        <v>0</v>
      </c>
      <c r="D108" s="44">
        <v>0</v>
      </c>
      <c r="E108" s="82" t="s">
        <v>2052</v>
      </c>
    </row>
    <row r="109" spans="1:5" ht="15" customHeight="1">
      <c r="A109" s="83" t="s">
        <v>200</v>
      </c>
      <c r="B109" s="44">
        <v>9</v>
      </c>
      <c r="C109" s="44">
        <v>657</v>
      </c>
      <c r="D109" s="44">
        <v>280</v>
      </c>
      <c r="E109" s="82" t="s">
        <v>2050</v>
      </c>
    </row>
    <row r="110" spans="1:5" ht="15" customHeight="1">
      <c r="A110" s="214" t="s">
        <v>214</v>
      </c>
      <c r="B110" s="215">
        <f>B107+B102+B97+B90+B84+B75+B65+B46+B38+B28+B19+B10</f>
        <v>1499</v>
      </c>
      <c r="C110" s="215">
        <f>C107+C102+C97+C90+C84+C75+C65+C46+C38+C28+C19+C10</f>
        <v>152276</v>
      </c>
      <c r="D110" s="215">
        <f>D107+D102+D97+D90+D84+D75+D65+D46+D38+D28+D19+D10</f>
        <v>73339</v>
      </c>
      <c r="E110" s="216" t="s">
        <v>11</v>
      </c>
    </row>
    <row r="111" spans="1:5" ht="15" customHeight="1">
      <c r="A111" s="838" t="s">
        <v>369</v>
      </c>
      <c r="B111" s="44">
        <v>0</v>
      </c>
      <c r="C111" s="44">
        <v>8856</v>
      </c>
      <c r="D111" s="44">
        <v>4462</v>
      </c>
      <c r="E111" s="211" t="s">
        <v>213</v>
      </c>
    </row>
    <row r="112" spans="1:5" ht="15" customHeight="1">
      <c r="A112" s="832" t="s">
        <v>625</v>
      </c>
      <c r="B112" s="639">
        <f>B111+B110</f>
        <v>1499</v>
      </c>
      <c r="C112" s="639">
        <f t="shared" ref="C112:D112" si="0">C111+C110</f>
        <v>161132</v>
      </c>
      <c r="D112" s="639">
        <f t="shared" si="0"/>
        <v>77801</v>
      </c>
      <c r="E112" s="839" t="s">
        <v>215</v>
      </c>
    </row>
    <row r="113" spans="1:5" ht="15" customHeight="1">
      <c r="A113" s="824"/>
      <c r="B113" s="825"/>
      <c r="C113" s="825"/>
      <c r="D113" s="825"/>
      <c r="E113" s="824"/>
    </row>
    <row r="114" spans="1:5" ht="15" customHeight="1">
      <c r="A114" s="22" t="s">
        <v>2073</v>
      </c>
      <c r="B114" s="22"/>
      <c r="C114" s="22"/>
      <c r="D114" s="22"/>
      <c r="E114" s="490" t="s">
        <v>1577</v>
      </c>
    </row>
    <row r="115" spans="1:5" ht="15" customHeight="1">
      <c r="A115" s="824"/>
      <c r="B115" s="825"/>
      <c r="C115" s="824"/>
      <c r="D115" s="824"/>
      <c r="E115" s="824"/>
    </row>
    <row r="116" spans="1:5" ht="15" customHeight="1"/>
    <row r="117" spans="1:5" ht="15" customHeight="1"/>
    <row r="118" spans="1:5" ht="15" customHeight="1"/>
    <row r="119" spans="1:5" ht="15" customHeight="1"/>
    <row r="120" spans="1:5" ht="15" customHeight="1"/>
    <row r="121" spans="1:5" ht="15" customHeight="1"/>
    <row r="122" spans="1:5" ht="15" customHeight="1"/>
    <row r="123" spans="1:5" ht="15" customHeight="1"/>
    <row r="124" spans="1:5" ht="15" customHeight="1"/>
    <row r="125" spans="1:5" ht="15" customHeight="1"/>
    <row r="126" spans="1:5" ht="15" customHeight="1"/>
    <row r="127" spans="1:5" ht="15" customHeight="1"/>
    <row r="128" spans="1:5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</sheetData>
  <mergeCells count="7">
    <mergeCell ref="D57:E57"/>
    <mergeCell ref="C60:D60"/>
    <mergeCell ref="D1:E1"/>
    <mergeCell ref="D3:E3"/>
    <mergeCell ref="C6:D6"/>
    <mergeCell ref="A52:E52"/>
    <mergeCell ref="D55:E55"/>
  </mergeCells>
  <pageMargins left="0.78740157480314965" right="0.78740157480314965" top="3.6666666666666667E-2" bottom="0.27500000000000002" header="0.51181102362204722" footer="0.51181102362204722"/>
  <pageSetup paperSize="9" scale="77" orientation="portrait" r:id="rId1"/>
  <headerFooter alignWithMargins="0"/>
  <rowBreaks count="1" manualBreakCount="1">
    <brk id="54" max="16383" man="1"/>
  </rowBreaks>
</worksheet>
</file>

<file path=xl/worksheets/sheet37.xml><?xml version="1.0" encoding="utf-8"?>
<worksheet xmlns="http://schemas.openxmlformats.org/spreadsheetml/2006/main" xmlns:r="http://schemas.openxmlformats.org/officeDocument/2006/relationships">
  <sheetPr syncVertical="1" syncRef="A1">
    <tabColor theme="8" tint="0.39997558519241921"/>
  </sheetPr>
  <dimension ref="A1:H85"/>
  <sheetViews>
    <sheetView showGridLines="0" view="pageLayout" zoomScale="70" zoomScalePageLayoutView="70" workbookViewId="0">
      <selection activeCell="H34" sqref="H34"/>
    </sheetView>
  </sheetViews>
  <sheetFormatPr baseColWidth="10" defaultColWidth="11" defaultRowHeight="12.75"/>
  <cols>
    <col min="1" max="1" width="25.85546875" style="841" customWidth="1"/>
    <col min="2" max="2" width="10.7109375" style="841" customWidth="1"/>
    <col min="3" max="3" width="11" style="841" customWidth="1"/>
    <col min="4" max="4" width="10.140625" style="841" customWidth="1"/>
    <col min="5" max="5" width="10" style="841" customWidth="1"/>
    <col min="6" max="6" width="10.28515625" style="841" customWidth="1"/>
    <col min="7" max="7" width="10.85546875" style="841" customWidth="1"/>
    <col min="8" max="8" width="24.7109375" style="841" customWidth="1"/>
    <col min="9" max="225" width="11" style="841"/>
    <col min="226" max="226" width="30" style="841" customWidth="1"/>
    <col min="227" max="227" width="8.85546875" style="841" customWidth="1"/>
    <col min="228" max="229" width="8.42578125" style="841" customWidth="1"/>
    <col min="230" max="232" width="7.7109375" style="841" customWidth="1"/>
    <col min="233" max="233" width="25.7109375" style="841" customWidth="1"/>
    <col min="234" max="234" width="27.7109375" style="841" customWidth="1"/>
    <col min="235" max="481" width="11" style="841"/>
    <col min="482" max="482" width="30" style="841" customWidth="1"/>
    <col min="483" max="483" width="8.85546875" style="841" customWidth="1"/>
    <col min="484" max="485" width="8.42578125" style="841" customWidth="1"/>
    <col min="486" max="488" width="7.7109375" style="841" customWidth="1"/>
    <col min="489" max="489" width="25.7109375" style="841" customWidth="1"/>
    <col min="490" max="490" width="27.7109375" style="841" customWidth="1"/>
    <col min="491" max="737" width="11" style="841"/>
    <col min="738" max="738" width="30" style="841" customWidth="1"/>
    <col min="739" max="739" width="8.85546875" style="841" customWidth="1"/>
    <col min="740" max="741" width="8.42578125" style="841" customWidth="1"/>
    <col min="742" max="744" width="7.7109375" style="841" customWidth="1"/>
    <col min="745" max="745" width="25.7109375" style="841" customWidth="1"/>
    <col min="746" max="746" width="27.7109375" style="841" customWidth="1"/>
    <col min="747" max="993" width="11" style="841"/>
    <col min="994" max="994" width="30" style="841" customWidth="1"/>
    <col min="995" max="995" width="8.85546875" style="841" customWidth="1"/>
    <col min="996" max="997" width="8.42578125" style="841" customWidth="1"/>
    <col min="998" max="1000" width="7.7109375" style="841" customWidth="1"/>
    <col min="1001" max="1001" width="25.7109375" style="841" customWidth="1"/>
    <col min="1002" max="1002" width="27.7109375" style="841" customWidth="1"/>
    <col min="1003" max="1249" width="11" style="841"/>
    <col min="1250" max="1250" width="30" style="841" customWidth="1"/>
    <col min="1251" max="1251" width="8.85546875" style="841" customWidth="1"/>
    <col min="1252" max="1253" width="8.42578125" style="841" customWidth="1"/>
    <col min="1254" max="1256" width="7.7109375" style="841" customWidth="1"/>
    <col min="1257" max="1257" width="25.7109375" style="841" customWidth="1"/>
    <col min="1258" max="1258" width="27.7109375" style="841" customWidth="1"/>
    <col min="1259" max="1505" width="11" style="841"/>
    <col min="1506" max="1506" width="30" style="841" customWidth="1"/>
    <col min="1507" max="1507" width="8.85546875" style="841" customWidth="1"/>
    <col min="1508" max="1509" width="8.42578125" style="841" customWidth="1"/>
    <col min="1510" max="1512" width="7.7109375" style="841" customWidth="1"/>
    <col min="1513" max="1513" width="25.7109375" style="841" customWidth="1"/>
    <col min="1514" max="1514" width="27.7109375" style="841" customWidth="1"/>
    <col min="1515" max="1761" width="11" style="841"/>
    <col min="1762" max="1762" width="30" style="841" customWidth="1"/>
    <col min="1763" max="1763" width="8.85546875" style="841" customWidth="1"/>
    <col min="1764" max="1765" width="8.42578125" style="841" customWidth="1"/>
    <col min="1766" max="1768" width="7.7109375" style="841" customWidth="1"/>
    <col min="1769" max="1769" width="25.7109375" style="841" customWidth="1"/>
    <col min="1770" max="1770" width="27.7109375" style="841" customWidth="1"/>
    <col min="1771" max="2017" width="11" style="841"/>
    <col min="2018" max="2018" width="30" style="841" customWidth="1"/>
    <col min="2019" max="2019" width="8.85546875" style="841" customWidth="1"/>
    <col min="2020" max="2021" width="8.42578125" style="841" customWidth="1"/>
    <col min="2022" max="2024" width="7.7109375" style="841" customWidth="1"/>
    <col min="2025" max="2025" width="25.7109375" style="841" customWidth="1"/>
    <col min="2026" max="2026" width="27.7109375" style="841" customWidth="1"/>
    <col min="2027" max="2273" width="11" style="841"/>
    <col min="2274" max="2274" width="30" style="841" customWidth="1"/>
    <col min="2275" max="2275" width="8.85546875" style="841" customWidth="1"/>
    <col min="2276" max="2277" width="8.42578125" style="841" customWidth="1"/>
    <col min="2278" max="2280" width="7.7109375" style="841" customWidth="1"/>
    <col min="2281" max="2281" width="25.7109375" style="841" customWidth="1"/>
    <col min="2282" max="2282" width="27.7109375" style="841" customWidth="1"/>
    <col min="2283" max="2529" width="11" style="841"/>
    <col min="2530" max="2530" width="30" style="841" customWidth="1"/>
    <col min="2531" max="2531" width="8.85546875" style="841" customWidth="1"/>
    <col min="2532" max="2533" width="8.42578125" style="841" customWidth="1"/>
    <col min="2534" max="2536" width="7.7109375" style="841" customWidth="1"/>
    <col min="2537" max="2537" width="25.7109375" style="841" customWidth="1"/>
    <col min="2538" max="2538" width="27.7109375" style="841" customWidth="1"/>
    <col min="2539" max="2785" width="11" style="841"/>
    <col min="2786" max="2786" width="30" style="841" customWidth="1"/>
    <col min="2787" max="2787" width="8.85546875" style="841" customWidth="1"/>
    <col min="2788" max="2789" width="8.42578125" style="841" customWidth="1"/>
    <col min="2790" max="2792" width="7.7109375" style="841" customWidth="1"/>
    <col min="2793" max="2793" width="25.7109375" style="841" customWidth="1"/>
    <col min="2794" max="2794" width="27.7109375" style="841" customWidth="1"/>
    <col min="2795" max="3041" width="11" style="841"/>
    <col min="3042" max="3042" width="30" style="841" customWidth="1"/>
    <col min="3043" max="3043" width="8.85546875" style="841" customWidth="1"/>
    <col min="3044" max="3045" width="8.42578125" style="841" customWidth="1"/>
    <col min="3046" max="3048" width="7.7109375" style="841" customWidth="1"/>
    <col min="3049" max="3049" width="25.7109375" style="841" customWidth="1"/>
    <col min="3050" max="3050" width="27.7109375" style="841" customWidth="1"/>
    <col min="3051" max="3297" width="11" style="841"/>
    <col min="3298" max="3298" width="30" style="841" customWidth="1"/>
    <col min="3299" max="3299" width="8.85546875" style="841" customWidth="1"/>
    <col min="3300" max="3301" width="8.42578125" style="841" customWidth="1"/>
    <col min="3302" max="3304" width="7.7109375" style="841" customWidth="1"/>
    <col min="3305" max="3305" width="25.7109375" style="841" customWidth="1"/>
    <col min="3306" max="3306" width="27.7109375" style="841" customWidth="1"/>
    <col min="3307" max="3553" width="11" style="841"/>
    <col min="3554" max="3554" width="30" style="841" customWidth="1"/>
    <col min="3555" max="3555" width="8.85546875" style="841" customWidth="1"/>
    <col min="3556" max="3557" width="8.42578125" style="841" customWidth="1"/>
    <col min="3558" max="3560" width="7.7109375" style="841" customWidth="1"/>
    <col min="3561" max="3561" width="25.7109375" style="841" customWidth="1"/>
    <col min="3562" max="3562" width="27.7109375" style="841" customWidth="1"/>
    <col min="3563" max="3809" width="11" style="841"/>
    <col min="3810" max="3810" width="30" style="841" customWidth="1"/>
    <col min="3811" max="3811" width="8.85546875" style="841" customWidth="1"/>
    <col min="3812" max="3813" width="8.42578125" style="841" customWidth="1"/>
    <col min="3814" max="3816" width="7.7109375" style="841" customWidth="1"/>
    <col min="3817" max="3817" width="25.7109375" style="841" customWidth="1"/>
    <col min="3818" max="3818" width="27.7109375" style="841" customWidth="1"/>
    <col min="3819" max="4065" width="11" style="841"/>
    <col min="4066" max="4066" width="30" style="841" customWidth="1"/>
    <col min="4067" max="4067" width="8.85546875" style="841" customWidth="1"/>
    <col min="4068" max="4069" width="8.42578125" style="841" customWidth="1"/>
    <col min="4070" max="4072" width="7.7109375" style="841" customWidth="1"/>
    <col min="4073" max="4073" width="25.7109375" style="841" customWidth="1"/>
    <col min="4074" max="4074" width="27.7109375" style="841" customWidth="1"/>
    <col min="4075" max="4321" width="11" style="841"/>
    <col min="4322" max="4322" width="30" style="841" customWidth="1"/>
    <col min="4323" max="4323" width="8.85546875" style="841" customWidth="1"/>
    <col min="4324" max="4325" width="8.42578125" style="841" customWidth="1"/>
    <col min="4326" max="4328" width="7.7109375" style="841" customWidth="1"/>
    <col min="4329" max="4329" width="25.7109375" style="841" customWidth="1"/>
    <col min="4330" max="4330" width="27.7109375" style="841" customWidth="1"/>
    <col min="4331" max="4577" width="11" style="841"/>
    <col min="4578" max="4578" width="30" style="841" customWidth="1"/>
    <col min="4579" max="4579" width="8.85546875" style="841" customWidth="1"/>
    <col min="4580" max="4581" width="8.42578125" style="841" customWidth="1"/>
    <col min="4582" max="4584" width="7.7109375" style="841" customWidth="1"/>
    <col min="4585" max="4585" width="25.7109375" style="841" customWidth="1"/>
    <col min="4586" max="4586" width="27.7109375" style="841" customWidth="1"/>
    <col min="4587" max="4833" width="11" style="841"/>
    <col min="4834" max="4834" width="30" style="841" customWidth="1"/>
    <col min="4835" max="4835" width="8.85546875" style="841" customWidth="1"/>
    <col min="4836" max="4837" width="8.42578125" style="841" customWidth="1"/>
    <col min="4838" max="4840" width="7.7109375" style="841" customWidth="1"/>
    <col min="4841" max="4841" width="25.7109375" style="841" customWidth="1"/>
    <col min="4842" max="4842" width="27.7109375" style="841" customWidth="1"/>
    <col min="4843" max="5089" width="11" style="841"/>
    <col min="5090" max="5090" width="30" style="841" customWidth="1"/>
    <col min="5091" max="5091" width="8.85546875" style="841" customWidth="1"/>
    <col min="5092" max="5093" width="8.42578125" style="841" customWidth="1"/>
    <col min="5094" max="5096" width="7.7109375" style="841" customWidth="1"/>
    <col min="5097" max="5097" width="25.7109375" style="841" customWidth="1"/>
    <col min="5098" max="5098" width="27.7109375" style="841" customWidth="1"/>
    <col min="5099" max="5345" width="11" style="841"/>
    <col min="5346" max="5346" width="30" style="841" customWidth="1"/>
    <col min="5347" max="5347" width="8.85546875" style="841" customWidth="1"/>
    <col min="5348" max="5349" width="8.42578125" style="841" customWidth="1"/>
    <col min="5350" max="5352" width="7.7109375" style="841" customWidth="1"/>
    <col min="5353" max="5353" width="25.7109375" style="841" customWidth="1"/>
    <col min="5354" max="5354" width="27.7109375" style="841" customWidth="1"/>
    <col min="5355" max="5601" width="11" style="841"/>
    <col min="5602" max="5602" width="30" style="841" customWidth="1"/>
    <col min="5603" max="5603" width="8.85546875" style="841" customWidth="1"/>
    <col min="5604" max="5605" width="8.42578125" style="841" customWidth="1"/>
    <col min="5606" max="5608" width="7.7109375" style="841" customWidth="1"/>
    <col min="5609" max="5609" width="25.7109375" style="841" customWidth="1"/>
    <col min="5610" max="5610" width="27.7109375" style="841" customWidth="1"/>
    <col min="5611" max="5857" width="11" style="841"/>
    <col min="5858" max="5858" width="30" style="841" customWidth="1"/>
    <col min="5859" max="5859" width="8.85546875" style="841" customWidth="1"/>
    <col min="5860" max="5861" width="8.42578125" style="841" customWidth="1"/>
    <col min="5862" max="5864" width="7.7109375" style="841" customWidth="1"/>
    <col min="5865" max="5865" width="25.7109375" style="841" customWidth="1"/>
    <col min="5866" max="5866" width="27.7109375" style="841" customWidth="1"/>
    <col min="5867" max="6113" width="11" style="841"/>
    <col min="6114" max="6114" width="30" style="841" customWidth="1"/>
    <col min="6115" max="6115" width="8.85546875" style="841" customWidth="1"/>
    <col min="6116" max="6117" width="8.42578125" style="841" customWidth="1"/>
    <col min="6118" max="6120" width="7.7109375" style="841" customWidth="1"/>
    <col min="6121" max="6121" width="25.7109375" style="841" customWidth="1"/>
    <col min="6122" max="6122" width="27.7109375" style="841" customWidth="1"/>
    <col min="6123" max="6369" width="11" style="841"/>
    <col min="6370" max="6370" width="30" style="841" customWidth="1"/>
    <col min="6371" max="6371" width="8.85546875" style="841" customWidth="1"/>
    <col min="6372" max="6373" width="8.42578125" style="841" customWidth="1"/>
    <col min="6374" max="6376" width="7.7109375" style="841" customWidth="1"/>
    <col min="6377" max="6377" width="25.7109375" style="841" customWidth="1"/>
    <col min="6378" max="6378" width="27.7109375" style="841" customWidth="1"/>
    <col min="6379" max="6625" width="11" style="841"/>
    <col min="6626" max="6626" width="30" style="841" customWidth="1"/>
    <col min="6627" max="6627" width="8.85546875" style="841" customWidth="1"/>
    <col min="6628" max="6629" width="8.42578125" style="841" customWidth="1"/>
    <col min="6630" max="6632" width="7.7109375" style="841" customWidth="1"/>
    <col min="6633" max="6633" width="25.7109375" style="841" customWidth="1"/>
    <col min="6634" max="6634" width="27.7109375" style="841" customWidth="1"/>
    <col min="6635" max="6881" width="11" style="841"/>
    <col min="6882" max="6882" width="30" style="841" customWidth="1"/>
    <col min="6883" max="6883" width="8.85546875" style="841" customWidth="1"/>
    <col min="6884" max="6885" width="8.42578125" style="841" customWidth="1"/>
    <col min="6886" max="6888" width="7.7109375" style="841" customWidth="1"/>
    <col min="6889" max="6889" width="25.7109375" style="841" customWidth="1"/>
    <col min="6890" max="6890" width="27.7109375" style="841" customWidth="1"/>
    <col min="6891" max="7137" width="11" style="841"/>
    <col min="7138" max="7138" width="30" style="841" customWidth="1"/>
    <col min="7139" max="7139" width="8.85546875" style="841" customWidth="1"/>
    <col min="7140" max="7141" width="8.42578125" style="841" customWidth="1"/>
    <col min="7142" max="7144" width="7.7109375" style="841" customWidth="1"/>
    <col min="7145" max="7145" width="25.7109375" style="841" customWidth="1"/>
    <col min="7146" max="7146" width="27.7109375" style="841" customWidth="1"/>
    <col min="7147" max="7393" width="11" style="841"/>
    <col min="7394" max="7394" width="30" style="841" customWidth="1"/>
    <col min="7395" max="7395" width="8.85546875" style="841" customWidth="1"/>
    <col min="7396" max="7397" width="8.42578125" style="841" customWidth="1"/>
    <col min="7398" max="7400" width="7.7109375" style="841" customWidth="1"/>
    <col min="7401" max="7401" width="25.7109375" style="841" customWidth="1"/>
    <col min="7402" max="7402" width="27.7109375" style="841" customWidth="1"/>
    <col min="7403" max="7649" width="11" style="841"/>
    <col min="7650" max="7650" width="30" style="841" customWidth="1"/>
    <col min="7651" max="7651" width="8.85546875" style="841" customWidth="1"/>
    <col min="7652" max="7653" width="8.42578125" style="841" customWidth="1"/>
    <col min="7654" max="7656" width="7.7109375" style="841" customWidth="1"/>
    <col min="7657" max="7657" width="25.7109375" style="841" customWidth="1"/>
    <col min="7658" max="7658" width="27.7109375" style="841" customWidth="1"/>
    <col min="7659" max="7905" width="11" style="841"/>
    <col min="7906" max="7906" width="30" style="841" customWidth="1"/>
    <col min="7907" max="7907" width="8.85546875" style="841" customWidth="1"/>
    <col min="7908" max="7909" width="8.42578125" style="841" customWidth="1"/>
    <col min="7910" max="7912" width="7.7109375" style="841" customWidth="1"/>
    <col min="7913" max="7913" width="25.7109375" style="841" customWidth="1"/>
    <col min="7914" max="7914" width="27.7109375" style="841" customWidth="1"/>
    <col min="7915" max="8161" width="11" style="841"/>
    <col min="8162" max="8162" width="30" style="841" customWidth="1"/>
    <col min="8163" max="8163" width="8.85546875" style="841" customWidth="1"/>
    <col min="8164" max="8165" width="8.42578125" style="841" customWidth="1"/>
    <col min="8166" max="8168" width="7.7109375" style="841" customWidth="1"/>
    <col min="8169" max="8169" width="25.7109375" style="841" customWidth="1"/>
    <col min="8170" max="8170" width="27.7109375" style="841" customWidth="1"/>
    <col min="8171" max="8417" width="11" style="841"/>
    <col min="8418" max="8418" width="30" style="841" customWidth="1"/>
    <col min="8419" max="8419" width="8.85546875" style="841" customWidth="1"/>
    <col min="8420" max="8421" width="8.42578125" style="841" customWidth="1"/>
    <col min="8422" max="8424" width="7.7109375" style="841" customWidth="1"/>
    <col min="8425" max="8425" width="25.7109375" style="841" customWidth="1"/>
    <col min="8426" max="8426" width="27.7109375" style="841" customWidth="1"/>
    <col min="8427" max="8673" width="11" style="841"/>
    <col min="8674" max="8674" width="30" style="841" customWidth="1"/>
    <col min="8675" max="8675" width="8.85546875" style="841" customWidth="1"/>
    <col min="8676" max="8677" width="8.42578125" style="841" customWidth="1"/>
    <col min="8678" max="8680" width="7.7109375" style="841" customWidth="1"/>
    <col min="8681" max="8681" width="25.7109375" style="841" customWidth="1"/>
    <col min="8682" max="8682" width="27.7109375" style="841" customWidth="1"/>
    <col min="8683" max="8929" width="11" style="841"/>
    <col min="8930" max="8930" width="30" style="841" customWidth="1"/>
    <col min="8931" max="8931" width="8.85546875" style="841" customWidth="1"/>
    <col min="8932" max="8933" width="8.42578125" style="841" customWidth="1"/>
    <col min="8934" max="8936" width="7.7109375" style="841" customWidth="1"/>
    <col min="8937" max="8937" width="25.7109375" style="841" customWidth="1"/>
    <col min="8938" max="8938" width="27.7109375" style="841" customWidth="1"/>
    <col min="8939" max="9185" width="11" style="841"/>
    <col min="9186" max="9186" width="30" style="841" customWidth="1"/>
    <col min="9187" max="9187" width="8.85546875" style="841" customWidth="1"/>
    <col min="9188" max="9189" width="8.42578125" style="841" customWidth="1"/>
    <col min="9190" max="9192" width="7.7109375" style="841" customWidth="1"/>
    <col min="9193" max="9193" width="25.7109375" style="841" customWidth="1"/>
    <col min="9194" max="9194" width="27.7109375" style="841" customWidth="1"/>
    <col min="9195" max="9441" width="11" style="841"/>
    <col min="9442" max="9442" width="30" style="841" customWidth="1"/>
    <col min="9443" max="9443" width="8.85546875" style="841" customWidth="1"/>
    <col min="9444" max="9445" width="8.42578125" style="841" customWidth="1"/>
    <col min="9446" max="9448" width="7.7109375" style="841" customWidth="1"/>
    <col min="9449" max="9449" width="25.7109375" style="841" customWidth="1"/>
    <col min="9450" max="9450" width="27.7109375" style="841" customWidth="1"/>
    <col min="9451" max="9697" width="11" style="841"/>
    <col min="9698" max="9698" width="30" style="841" customWidth="1"/>
    <col min="9699" max="9699" width="8.85546875" style="841" customWidth="1"/>
    <col min="9700" max="9701" width="8.42578125" style="841" customWidth="1"/>
    <col min="9702" max="9704" width="7.7109375" style="841" customWidth="1"/>
    <col min="9705" max="9705" width="25.7109375" style="841" customWidth="1"/>
    <col min="9706" max="9706" width="27.7109375" style="841" customWidth="1"/>
    <col min="9707" max="9953" width="11" style="841"/>
    <col min="9954" max="9954" width="30" style="841" customWidth="1"/>
    <col min="9955" max="9955" width="8.85546875" style="841" customWidth="1"/>
    <col min="9956" max="9957" width="8.42578125" style="841" customWidth="1"/>
    <col min="9958" max="9960" width="7.7109375" style="841" customWidth="1"/>
    <col min="9961" max="9961" width="25.7109375" style="841" customWidth="1"/>
    <col min="9962" max="9962" width="27.7109375" style="841" customWidth="1"/>
    <col min="9963" max="10209" width="11" style="841"/>
    <col min="10210" max="10210" width="30" style="841" customWidth="1"/>
    <col min="10211" max="10211" width="8.85546875" style="841" customWidth="1"/>
    <col min="10212" max="10213" width="8.42578125" style="841" customWidth="1"/>
    <col min="10214" max="10216" width="7.7109375" style="841" customWidth="1"/>
    <col min="10217" max="10217" width="25.7109375" style="841" customWidth="1"/>
    <col min="10218" max="10218" width="27.7109375" style="841" customWidth="1"/>
    <col min="10219" max="10465" width="11" style="841"/>
    <col min="10466" max="10466" width="30" style="841" customWidth="1"/>
    <col min="10467" max="10467" width="8.85546875" style="841" customWidth="1"/>
    <col min="10468" max="10469" width="8.42578125" style="841" customWidth="1"/>
    <col min="10470" max="10472" width="7.7109375" style="841" customWidth="1"/>
    <col min="10473" max="10473" width="25.7109375" style="841" customWidth="1"/>
    <col min="10474" max="10474" width="27.7109375" style="841" customWidth="1"/>
    <col min="10475" max="10721" width="11" style="841"/>
    <col min="10722" max="10722" width="30" style="841" customWidth="1"/>
    <col min="10723" max="10723" width="8.85546875" style="841" customWidth="1"/>
    <col min="10724" max="10725" width="8.42578125" style="841" customWidth="1"/>
    <col min="10726" max="10728" width="7.7109375" style="841" customWidth="1"/>
    <col min="10729" max="10729" width="25.7109375" style="841" customWidth="1"/>
    <col min="10730" max="10730" width="27.7109375" style="841" customWidth="1"/>
    <col min="10731" max="10977" width="11" style="841"/>
    <col min="10978" max="10978" width="30" style="841" customWidth="1"/>
    <col min="10979" max="10979" width="8.85546875" style="841" customWidth="1"/>
    <col min="10980" max="10981" width="8.42578125" style="841" customWidth="1"/>
    <col min="10982" max="10984" width="7.7109375" style="841" customWidth="1"/>
    <col min="10985" max="10985" width="25.7109375" style="841" customWidth="1"/>
    <col min="10986" max="10986" width="27.7109375" style="841" customWidth="1"/>
    <col min="10987" max="11233" width="11" style="841"/>
    <col min="11234" max="11234" width="30" style="841" customWidth="1"/>
    <col min="11235" max="11235" width="8.85546875" style="841" customWidth="1"/>
    <col min="11236" max="11237" width="8.42578125" style="841" customWidth="1"/>
    <col min="11238" max="11240" width="7.7109375" style="841" customWidth="1"/>
    <col min="11241" max="11241" width="25.7109375" style="841" customWidth="1"/>
    <col min="11242" max="11242" width="27.7109375" style="841" customWidth="1"/>
    <col min="11243" max="11489" width="11" style="841"/>
    <col min="11490" max="11490" width="30" style="841" customWidth="1"/>
    <col min="11491" max="11491" width="8.85546875" style="841" customWidth="1"/>
    <col min="11492" max="11493" width="8.42578125" style="841" customWidth="1"/>
    <col min="11494" max="11496" width="7.7109375" style="841" customWidth="1"/>
    <col min="11497" max="11497" width="25.7109375" style="841" customWidth="1"/>
    <col min="11498" max="11498" width="27.7109375" style="841" customWidth="1"/>
    <col min="11499" max="11745" width="11" style="841"/>
    <col min="11746" max="11746" width="30" style="841" customWidth="1"/>
    <col min="11747" max="11747" width="8.85546875" style="841" customWidth="1"/>
    <col min="11748" max="11749" width="8.42578125" style="841" customWidth="1"/>
    <col min="11750" max="11752" width="7.7109375" style="841" customWidth="1"/>
    <col min="11753" max="11753" width="25.7109375" style="841" customWidth="1"/>
    <col min="11754" max="11754" width="27.7109375" style="841" customWidth="1"/>
    <col min="11755" max="12001" width="11" style="841"/>
    <col min="12002" max="12002" width="30" style="841" customWidth="1"/>
    <col min="12003" max="12003" width="8.85546875" style="841" customWidth="1"/>
    <col min="12004" max="12005" width="8.42578125" style="841" customWidth="1"/>
    <col min="12006" max="12008" width="7.7109375" style="841" customWidth="1"/>
    <col min="12009" max="12009" width="25.7109375" style="841" customWidth="1"/>
    <col min="12010" max="12010" width="27.7109375" style="841" customWidth="1"/>
    <col min="12011" max="12257" width="11" style="841"/>
    <col min="12258" max="12258" width="30" style="841" customWidth="1"/>
    <col min="12259" max="12259" width="8.85546875" style="841" customWidth="1"/>
    <col min="12260" max="12261" width="8.42578125" style="841" customWidth="1"/>
    <col min="12262" max="12264" width="7.7109375" style="841" customWidth="1"/>
    <col min="12265" max="12265" width="25.7109375" style="841" customWidth="1"/>
    <col min="12266" max="12266" width="27.7109375" style="841" customWidth="1"/>
    <col min="12267" max="12513" width="11" style="841"/>
    <col min="12514" max="12514" width="30" style="841" customWidth="1"/>
    <col min="12515" max="12515" width="8.85546875" style="841" customWidth="1"/>
    <col min="12516" max="12517" width="8.42578125" style="841" customWidth="1"/>
    <col min="12518" max="12520" width="7.7109375" style="841" customWidth="1"/>
    <col min="12521" max="12521" width="25.7109375" style="841" customWidth="1"/>
    <col min="12522" max="12522" width="27.7109375" style="841" customWidth="1"/>
    <col min="12523" max="12769" width="11" style="841"/>
    <col min="12770" max="12770" width="30" style="841" customWidth="1"/>
    <col min="12771" max="12771" width="8.85546875" style="841" customWidth="1"/>
    <col min="12772" max="12773" width="8.42578125" style="841" customWidth="1"/>
    <col min="12774" max="12776" width="7.7109375" style="841" customWidth="1"/>
    <col min="12777" max="12777" width="25.7109375" style="841" customWidth="1"/>
    <col min="12778" max="12778" width="27.7109375" style="841" customWidth="1"/>
    <col min="12779" max="13025" width="11" style="841"/>
    <col min="13026" max="13026" width="30" style="841" customWidth="1"/>
    <col min="13027" max="13027" width="8.85546875" style="841" customWidth="1"/>
    <col min="13028" max="13029" width="8.42578125" style="841" customWidth="1"/>
    <col min="13030" max="13032" width="7.7109375" style="841" customWidth="1"/>
    <col min="13033" max="13033" width="25.7109375" style="841" customWidth="1"/>
    <col min="13034" max="13034" width="27.7109375" style="841" customWidth="1"/>
    <col min="13035" max="13281" width="11" style="841"/>
    <col min="13282" max="13282" width="30" style="841" customWidth="1"/>
    <col min="13283" max="13283" width="8.85546875" style="841" customWidth="1"/>
    <col min="13284" max="13285" width="8.42578125" style="841" customWidth="1"/>
    <col min="13286" max="13288" width="7.7109375" style="841" customWidth="1"/>
    <col min="13289" max="13289" width="25.7109375" style="841" customWidth="1"/>
    <col min="13290" max="13290" width="27.7109375" style="841" customWidth="1"/>
    <col min="13291" max="13537" width="11" style="841"/>
    <col min="13538" max="13538" width="30" style="841" customWidth="1"/>
    <col min="13539" max="13539" width="8.85546875" style="841" customWidth="1"/>
    <col min="13540" max="13541" width="8.42578125" style="841" customWidth="1"/>
    <col min="13542" max="13544" width="7.7109375" style="841" customWidth="1"/>
    <col min="13545" max="13545" width="25.7109375" style="841" customWidth="1"/>
    <col min="13546" max="13546" width="27.7109375" style="841" customWidth="1"/>
    <col min="13547" max="13793" width="11" style="841"/>
    <col min="13794" max="13794" width="30" style="841" customWidth="1"/>
    <col min="13795" max="13795" width="8.85546875" style="841" customWidth="1"/>
    <col min="13796" max="13797" width="8.42578125" style="841" customWidth="1"/>
    <col min="13798" max="13800" width="7.7109375" style="841" customWidth="1"/>
    <col min="13801" max="13801" width="25.7109375" style="841" customWidth="1"/>
    <col min="13802" max="13802" width="27.7109375" style="841" customWidth="1"/>
    <col min="13803" max="14049" width="11" style="841"/>
    <col min="14050" max="14050" width="30" style="841" customWidth="1"/>
    <col min="14051" max="14051" width="8.85546875" style="841" customWidth="1"/>
    <col min="14052" max="14053" width="8.42578125" style="841" customWidth="1"/>
    <col min="14054" max="14056" width="7.7109375" style="841" customWidth="1"/>
    <col min="14057" max="14057" width="25.7109375" style="841" customWidth="1"/>
    <col min="14058" max="14058" width="27.7109375" style="841" customWidth="1"/>
    <col min="14059" max="14305" width="11" style="841"/>
    <col min="14306" max="14306" width="30" style="841" customWidth="1"/>
    <col min="14307" max="14307" width="8.85546875" style="841" customWidth="1"/>
    <col min="14308" max="14309" width="8.42578125" style="841" customWidth="1"/>
    <col min="14310" max="14312" width="7.7109375" style="841" customWidth="1"/>
    <col min="14313" max="14313" width="25.7109375" style="841" customWidth="1"/>
    <col min="14314" max="14314" width="27.7109375" style="841" customWidth="1"/>
    <col min="14315" max="14561" width="11" style="841"/>
    <col min="14562" max="14562" width="30" style="841" customWidth="1"/>
    <col min="14563" max="14563" width="8.85546875" style="841" customWidth="1"/>
    <col min="14564" max="14565" width="8.42578125" style="841" customWidth="1"/>
    <col min="14566" max="14568" width="7.7109375" style="841" customWidth="1"/>
    <col min="14569" max="14569" width="25.7109375" style="841" customWidth="1"/>
    <col min="14570" max="14570" width="27.7109375" style="841" customWidth="1"/>
    <col min="14571" max="14817" width="11" style="841"/>
    <col min="14818" max="14818" width="30" style="841" customWidth="1"/>
    <col min="14819" max="14819" width="8.85546875" style="841" customWidth="1"/>
    <col min="14820" max="14821" width="8.42578125" style="841" customWidth="1"/>
    <col min="14822" max="14824" width="7.7109375" style="841" customWidth="1"/>
    <col min="14825" max="14825" width="25.7109375" style="841" customWidth="1"/>
    <col min="14826" max="14826" width="27.7109375" style="841" customWidth="1"/>
    <col min="14827" max="15073" width="11" style="841"/>
    <col min="15074" max="15074" width="30" style="841" customWidth="1"/>
    <col min="15075" max="15075" width="8.85546875" style="841" customWidth="1"/>
    <col min="15076" max="15077" width="8.42578125" style="841" customWidth="1"/>
    <col min="15078" max="15080" width="7.7109375" style="841" customWidth="1"/>
    <col min="15081" max="15081" width="25.7109375" style="841" customWidth="1"/>
    <col min="15082" max="15082" width="27.7109375" style="841" customWidth="1"/>
    <col min="15083" max="15329" width="11" style="841"/>
    <col min="15330" max="15330" width="30" style="841" customWidth="1"/>
    <col min="15331" max="15331" width="8.85546875" style="841" customWidth="1"/>
    <col min="15332" max="15333" width="8.42578125" style="841" customWidth="1"/>
    <col min="15334" max="15336" width="7.7109375" style="841" customWidth="1"/>
    <col min="15337" max="15337" width="25.7109375" style="841" customWidth="1"/>
    <col min="15338" max="15338" width="27.7109375" style="841" customWidth="1"/>
    <col min="15339" max="15585" width="11" style="841"/>
    <col min="15586" max="15586" width="30" style="841" customWidth="1"/>
    <col min="15587" max="15587" width="8.85546875" style="841" customWidth="1"/>
    <col min="15588" max="15589" width="8.42578125" style="841" customWidth="1"/>
    <col min="15590" max="15592" width="7.7109375" style="841" customWidth="1"/>
    <col min="15593" max="15593" width="25.7109375" style="841" customWidth="1"/>
    <col min="15594" max="15594" width="27.7109375" style="841" customWidth="1"/>
    <col min="15595" max="15841" width="11" style="841"/>
    <col min="15842" max="15842" width="30" style="841" customWidth="1"/>
    <col min="15843" max="15843" width="8.85546875" style="841" customWidth="1"/>
    <col min="15844" max="15845" width="8.42578125" style="841" customWidth="1"/>
    <col min="15846" max="15848" width="7.7109375" style="841" customWidth="1"/>
    <col min="15849" max="15849" width="25.7109375" style="841" customWidth="1"/>
    <col min="15850" max="15850" width="27.7109375" style="841" customWidth="1"/>
    <col min="15851" max="16097" width="11" style="841"/>
    <col min="16098" max="16098" width="30" style="841" customWidth="1"/>
    <col min="16099" max="16099" width="8.85546875" style="841" customWidth="1"/>
    <col min="16100" max="16101" width="8.42578125" style="841" customWidth="1"/>
    <col min="16102" max="16104" width="7.7109375" style="841" customWidth="1"/>
    <col min="16105" max="16105" width="25.7109375" style="841" customWidth="1"/>
    <col min="16106" max="16106" width="27.7109375" style="841" customWidth="1"/>
    <col min="16107" max="16384" width="11" style="841"/>
  </cols>
  <sheetData>
    <row r="1" spans="1:8" ht="24.75" customHeight="1">
      <c r="A1" s="840" t="s">
        <v>626</v>
      </c>
      <c r="G1" s="2600" t="s">
        <v>627</v>
      </c>
      <c r="H1" s="2600"/>
    </row>
    <row r="2" spans="1:8" ht="18.95" customHeight="1">
      <c r="H2" s="842"/>
    </row>
    <row r="3" spans="1:8" ht="18.95" customHeight="1">
      <c r="A3" s="843" t="s">
        <v>2465</v>
      </c>
      <c r="B3" s="844"/>
      <c r="E3" s="1493"/>
      <c r="F3" s="1494"/>
      <c r="H3" s="1495" t="s">
        <v>2464</v>
      </c>
    </row>
    <row r="4" spans="1:8" ht="18.95" customHeight="1">
      <c r="A4" s="843" t="s">
        <v>1602</v>
      </c>
      <c r="B4" s="844"/>
      <c r="F4" s="2601" t="s">
        <v>1603</v>
      </c>
      <c r="G4" s="2601"/>
      <c r="H4" s="2601"/>
    </row>
    <row r="5" spans="1:8" ht="18.95" customHeight="1">
      <c r="A5" s="843"/>
      <c r="B5" s="844"/>
      <c r="E5" s="845"/>
      <c r="H5" s="846"/>
    </row>
    <row r="6" spans="1:8" ht="11.25" customHeight="1">
      <c r="A6" s="843"/>
      <c r="B6" s="844"/>
      <c r="E6" s="845"/>
      <c r="H6" s="846"/>
    </row>
    <row r="7" spans="1:8" ht="16.5" customHeight="1">
      <c r="A7" s="1496" t="s">
        <v>2248</v>
      </c>
      <c r="B7" s="844"/>
      <c r="C7" s="1497" t="s">
        <v>628</v>
      </c>
      <c r="D7" s="2602" t="s">
        <v>629</v>
      </c>
      <c r="E7" s="2603"/>
      <c r="F7" s="2602" t="s">
        <v>630</v>
      </c>
      <c r="G7" s="2603"/>
      <c r="H7" s="1498" t="s">
        <v>2249</v>
      </c>
    </row>
    <row r="8" spans="1:8" ht="13.5" customHeight="1">
      <c r="A8" s="1499"/>
      <c r="B8" s="1254"/>
      <c r="C8" s="1500" t="s">
        <v>631</v>
      </c>
      <c r="D8" s="2599" t="s">
        <v>632</v>
      </c>
      <c r="E8" s="2599"/>
      <c r="F8" s="1501" t="s">
        <v>633</v>
      </c>
      <c r="G8" s="844"/>
      <c r="H8" s="1499"/>
    </row>
    <row r="9" spans="1:8" ht="13.5" customHeight="1">
      <c r="A9" s="1499"/>
      <c r="B9" s="844" t="s">
        <v>11</v>
      </c>
      <c r="C9" s="844" t="s">
        <v>634</v>
      </c>
      <c r="D9" s="844" t="s">
        <v>11</v>
      </c>
      <c r="E9" s="844" t="s">
        <v>634</v>
      </c>
      <c r="F9" s="844" t="s">
        <v>11</v>
      </c>
      <c r="G9" s="844" t="s">
        <v>634</v>
      </c>
      <c r="H9" s="1502"/>
    </row>
    <row r="10" spans="1:8" s="849" customFormat="1" ht="15" customHeight="1">
      <c r="A10" s="844" t="s">
        <v>635</v>
      </c>
      <c r="B10" s="1503" t="s">
        <v>10</v>
      </c>
      <c r="C10" s="1503" t="s">
        <v>6</v>
      </c>
      <c r="D10" s="1503" t="s">
        <v>10</v>
      </c>
      <c r="E10" s="1503" t="s">
        <v>6</v>
      </c>
      <c r="F10" s="1503" t="s">
        <v>10</v>
      </c>
      <c r="G10" s="1503" t="s">
        <v>6</v>
      </c>
      <c r="H10" s="1504" t="s">
        <v>2077</v>
      </c>
    </row>
    <row r="11" spans="1:8" s="848" customFormat="1" ht="12" customHeight="1">
      <c r="A11" s="844"/>
      <c r="B11" s="844"/>
      <c r="C11" s="844"/>
      <c r="D11" s="844"/>
      <c r="E11" s="844"/>
      <c r="F11" s="1505"/>
      <c r="G11" s="1505"/>
      <c r="H11" s="844"/>
    </row>
    <row r="12" spans="1:8" s="849" customFormat="1" ht="15" customHeight="1">
      <c r="A12" s="1442" t="s">
        <v>636</v>
      </c>
      <c r="B12" s="2102">
        <v>40329</v>
      </c>
      <c r="C12" s="2102">
        <v>22641</v>
      </c>
      <c r="D12" s="2102">
        <v>31567</v>
      </c>
      <c r="E12" s="2102">
        <v>18483</v>
      </c>
      <c r="F12" s="1740">
        <f>D12/B12</f>
        <v>0.7827369882714672</v>
      </c>
      <c r="G12" s="1740">
        <f>E12/C12</f>
        <v>0.8163508678945276</v>
      </c>
      <c r="H12" s="1442" t="s">
        <v>637</v>
      </c>
    </row>
    <row r="13" spans="1:8" s="849" customFormat="1" ht="15" customHeight="1">
      <c r="A13" s="1442" t="s">
        <v>638</v>
      </c>
      <c r="B13" s="2102">
        <v>23915</v>
      </c>
      <c r="C13" s="2102">
        <v>13255</v>
      </c>
      <c r="D13" s="2102">
        <v>21778</v>
      </c>
      <c r="E13" s="2102">
        <v>12304</v>
      </c>
      <c r="F13" s="1740">
        <f t="shared" ref="F13:F23" si="0">D13/B13</f>
        <v>0.91064185657537111</v>
      </c>
      <c r="G13" s="1740">
        <f t="shared" ref="G13:G23" si="1">E13/C13</f>
        <v>0.92825348924933992</v>
      </c>
      <c r="H13" s="1442" t="s">
        <v>48</v>
      </c>
    </row>
    <row r="14" spans="1:8" s="849" customFormat="1" ht="15" customHeight="1">
      <c r="A14" s="1442" t="s">
        <v>639</v>
      </c>
      <c r="B14" s="2102">
        <v>56109</v>
      </c>
      <c r="C14" s="2102">
        <v>29619</v>
      </c>
      <c r="D14" s="2102">
        <v>42101</v>
      </c>
      <c r="E14" s="2102">
        <v>23317</v>
      </c>
      <c r="F14" s="1740">
        <f t="shared" si="0"/>
        <v>0.75034308221497448</v>
      </c>
      <c r="G14" s="1740">
        <f t="shared" si="1"/>
        <v>0.78723116918194402</v>
      </c>
      <c r="H14" s="1442" t="s">
        <v>640</v>
      </c>
    </row>
    <row r="15" spans="1:8" s="849" customFormat="1" ht="15" customHeight="1">
      <c r="A15" s="1442" t="s">
        <v>641</v>
      </c>
      <c r="B15" s="2102">
        <v>66585</v>
      </c>
      <c r="C15" s="2102">
        <v>33190</v>
      </c>
      <c r="D15" s="2102">
        <v>59251</v>
      </c>
      <c r="E15" s="2102">
        <v>30286</v>
      </c>
      <c r="F15" s="1740">
        <f t="shared" si="0"/>
        <v>0.88985507246376816</v>
      </c>
      <c r="G15" s="1740">
        <f t="shared" si="1"/>
        <v>0.91250376619463691</v>
      </c>
      <c r="H15" s="1442" t="s">
        <v>642</v>
      </c>
    </row>
    <row r="16" spans="1:8" s="849" customFormat="1" ht="15" customHeight="1">
      <c r="A16" s="1442" t="s">
        <v>643</v>
      </c>
      <c r="B16" s="2102">
        <v>28376</v>
      </c>
      <c r="C16" s="2102">
        <v>15608</v>
      </c>
      <c r="D16" s="2102">
        <v>20194</v>
      </c>
      <c r="E16" s="2102">
        <v>11643</v>
      </c>
      <c r="F16" s="1740">
        <f t="shared" si="0"/>
        <v>0.71165773893431072</v>
      </c>
      <c r="G16" s="1740">
        <f t="shared" si="1"/>
        <v>0.74596360840594567</v>
      </c>
      <c r="H16" s="1442" t="s">
        <v>644</v>
      </c>
    </row>
    <row r="17" spans="1:8" s="849" customFormat="1" ht="15" customHeight="1">
      <c r="A17" s="1442" t="s">
        <v>1278</v>
      </c>
      <c r="B17" s="2102">
        <v>93828</v>
      </c>
      <c r="C17" s="2102">
        <v>49948</v>
      </c>
      <c r="D17" s="2102">
        <v>71979</v>
      </c>
      <c r="E17" s="2102">
        <v>40437</v>
      </c>
      <c r="F17" s="1740">
        <f t="shared" si="0"/>
        <v>0.76713774139915591</v>
      </c>
      <c r="G17" s="1740">
        <f t="shared" si="1"/>
        <v>0.80958196524385362</v>
      </c>
      <c r="H17" s="1442" t="s">
        <v>115</v>
      </c>
    </row>
    <row r="18" spans="1:8" s="849" customFormat="1" ht="15" customHeight="1">
      <c r="A18" s="1442" t="s">
        <v>645</v>
      </c>
      <c r="B18" s="2102">
        <v>54558</v>
      </c>
      <c r="C18" s="2102">
        <v>29023</v>
      </c>
      <c r="D18" s="2102">
        <v>44881</v>
      </c>
      <c r="E18" s="2102">
        <v>24828</v>
      </c>
      <c r="F18" s="1740">
        <f t="shared" si="0"/>
        <v>0.8226291286337476</v>
      </c>
      <c r="G18" s="1740">
        <f t="shared" si="1"/>
        <v>0.85545946318437105</v>
      </c>
      <c r="H18" s="1442" t="s">
        <v>646</v>
      </c>
    </row>
    <row r="19" spans="1:8" s="849" customFormat="1" ht="15" customHeight="1">
      <c r="A19" s="1442" t="s">
        <v>647</v>
      </c>
      <c r="B19" s="2102">
        <v>21947</v>
      </c>
      <c r="C19" s="2102">
        <v>11783</v>
      </c>
      <c r="D19" s="2102">
        <v>17557</v>
      </c>
      <c r="E19" s="2102">
        <v>9738</v>
      </c>
      <c r="F19" s="1740">
        <f t="shared" si="0"/>
        <v>0.79997266141158241</v>
      </c>
      <c r="G19" s="1740">
        <f t="shared" si="1"/>
        <v>0.82644487821437662</v>
      </c>
      <c r="H19" s="1442" t="s">
        <v>648</v>
      </c>
    </row>
    <row r="20" spans="1:8" s="849" customFormat="1" ht="15" customHeight="1">
      <c r="A20" s="1442" t="s">
        <v>649</v>
      </c>
      <c r="B20" s="2102">
        <v>37531</v>
      </c>
      <c r="C20" s="2102">
        <v>20290</v>
      </c>
      <c r="D20" s="2102">
        <v>28223</v>
      </c>
      <c r="E20" s="2102">
        <v>15989</v>
      </c>
      <c r="F20" s="1740">
        <f t="shared" si="0"/>
        <v>0.75199168687218565</v>
      </c>
      <c r="G20" s="1740">
        <f t="shared" si="1"/>
        <v>0.78802365697387877</v>
      </c>
      <c r="H20" s="1442" t="s">
        <v>650</v>
      </c>
    </row>
    <row r="21" spans="1:8" s="849" customFormat="1" ht="15" customHeight="1">
      <c r="A21" s="1442" t="s">
        <v>651</v>
      </c>
      <c r="B21" s="2102">
        <v>5875</v>
      </c>
      <c r="C21" s="2102">
        <v>3036</v>
      </c>
      <c r="D21" s="2102">
        <v>4538</v>
      </c>
      <c r="E21" s="2102">
        <v>2437</v>
      </c>
      <c r="F21" s="1740">
        <f t="shared" si="0"/>
        <v>0.7724255319148936</v>
      </c>
      <c r="G21" s="1740">
        <f t="shared" si="1"/>
        <v>0.80270092226613965</v>
      </c>
      <c r="H21" s="1442" t="s">
        <v>652</v>
      </c>
    </row>
    <row r="22" spans="1:8" s="849" customFormat="1" ht="15" customHeight="1">
      <c r="A22" s="1442" t="s">
        <v>2074</v>
      </c>
      <c r="B22" s="2102">
        <v>7061</v>
      </c>
      <c r="C22" s="2102">
        <v>3673</v>
      </c>
      <c r="D22" s="2102">
        <v>4349</v>
      </c>
      <c r="E22" s="2102">
        <v>2471</v>
      </c>
      <c r="F22" s="1740">
        <f t="shared" si="0"/>
        <v>0.61591842515224471</v>
      </c>
      <c r="G22" s="1740">
        <f t="shared" si="1"/>
        <v>0.6727470732371359</v>
      </c>
      <c r="H22" s="1442" t="s">
        <v>653</v>
      </c>
    </row>
    <row r="23" spans="1:8" s="849" customFormat="1" ht="15" customHeight="1">
      <c r="A23" s="1442" t="s">
        <v>2075</v>
      </c>
      <c r="B23" s="2102">
        <v>2072</v>
      </c>
      <c r="C23" s="2102">
        <v>1095</v>
      </c>
      <c r="D23" s="2102">
        <v>1443</v>
      </c>
      <c r="E23" s="2102">
        <v>808</v>
      </c>
      <c r="F23" s="1740">
        <f t="shared" si="0"/>
        <v>0.6964285714285714</v>
      </c>
      <c r="G23" s="1740">
        <f t="shared" si="1"/>
        <v>0.73789954337899544</v>
      </c>
      <c r="H23" s="1442" t="s">
        <v>654</v>
      </c>
    </row>
    <row r="24" spans="1:8" s="849" customFormat="1" ht="14.1" customHeight="1">
      <c r="A24" s="1506"/>
      <c r="B24" s="1739"/>
      <c r="C24" s="1739"/>
      <c r="D24" s="1739"/>
      <c r="E24" s="1739"/>
      <c r="F24" s="1741"/>
      <c r="G24" s="1741"/>
      <c r="H24" s="1502"/>
    </row>
    <row r="25" spans="1:8" ht="14.1" customHeight="1">
      <c r="A25" s="1743" t="s">
        <v>10</v>
      </c>
      <c r="B25" s="1744">
        <f>SUM(B12:B23)</f>
        <v>438186</v>
      </c>
      <c r="C25" s="1745">
        <f>SUM(C12:C23)</f>
        <v>233161</v>
      </c>
      <c r="D25" s="1745">
        <f>SUM(D12:D23)</f>
        <v>347861</v>
      </c>
      <c r="E25" s="1744">
        <f>SUM(E12:E23)</f>
        <v>192741</v>
      </c>
      <c r="F25" s="1746">
        <f>D25/B25</f>
        <v>0.79386607513704222</v>
      </c>
      <c r="G25" s="1746">
        <f>E25/C25</f>
        <v>0.82664339233405248</v>
      </c>
      <c r="H25" s="1747" t="s">
        <v>11</v>
      </c>
    </row>
    <row r="26" spans="1:8" ht="14.1" customHeight="1">
      <c r="A26" s="1508"/>
      <c r="B26" s="1499"/>
      <c r="C26" s="1509"/>
      <c r="D26" s="1509"/>
      <c r="E26" s="1509"/>
      <c r="F26" s="1510"/>
      <c r="G26" s="1511"/>
      <c r="H26" s="1512"/>
    </row>
    <row r="27" spans="1:8" ht="14.1" customHeight="1">
      <c r="A27" s="1508"/>
      <c r="B27" s="1499"/>
      <c r="C27" s="1509"/>
      <c r="D27" s="1509"/>
      <c r="E27" s="1509"/>
      <c r="F27" s="1510"/>
      <c r="G27" s="1511"/>
      <c r="H27" s="1512"/>
    </row>
    <row r="28" spans="1:8" ht="12.6" customHeight="1">
      <c r="A28" s="853"/>
      <c r="C28" s="854"/>
      <c r="D28" s="855"/>
      <c r="E28" s="855"/>
      <c r="F28" s="856"/>
      <c r="G28" s="857"/>
      <c r="H28" s="858"/>
    </row>
    <row r="29" spans="1:8" s="849" customFormat="1" ht="18.95" customHeight="1">
      <c r="A29" s="2370" t="s">
        <v>2466</v>
      </c>
      <c r="B29" s="847"/>
      <c r="C29" s="847"/>
      <c r="D29" s="847"/>
      <c r="E29" s="847"/>
      <c r="F29" s="847"/>
      <c r="G29" s="847"/>
      <c r="H29" s="2368" t="s">
        <v>2467</v>
      </c>
    </row>
    <row r="30" spans="1:8" s="849" customFormat="1" ht="18.95" customHeight="1">
      <c r="A30" s="2370" t="s">
        <v>1969</v>
      </c>
      <c r="B30" s="847"/>
      <c r="C30" s="847"/>
      <c r="D30" s="847"/>
      <c r="E30" s="847"/>
      <c r="F30" s="847"/>
      <c r="G30" s="847"/>
      <c r="H30" s="2369" t="s">
        <v>1970</v>
      </c>
    </row>
    <row r="31" spans="1:8" ht="12.6" customHeight="1">
      <c r="A31" s="853"/>
      <c r="C31" s="859"/>
      <c r="D31" s="450"/>
      <c r="E31" s="855"/>
      <c r="F31" s="856"/>
      <c r="G31" s="857"/>
      <c r="H31" s="858"/>
    </row>
    <row r="32" spans="1:8" ht="12.6" customHeight="1">
      <c r="A32" s="853"/>
      <c r="C32" s="860"/>
      <c r="D32" s="855"/>
      <c r="E32" s="855"/>
      <c r="F32" s="856"/>
      <c r="G32" s="857"/>
      <c r="H32" s="861"/>
    </row>
    <row r="33" spans="1:8" ht="12.6" customHeight="1">
      <c r="A33" s="1496" t="s">
        <v>2248</v>
      </c>
      <c r="B33" s="2595" t="s">
        <v>628</v>
      </c>
      <c r="C33" s="2595"/>
      <c r="D33" s="2596" t="s">
        <v>655</v>
      </c>
      <c r="E33" s="2596"/>
      <c r="F33" s="2597" t="s">
        <v>656</v>
      </c>
      <c r="G33" s="2597"/>
      <c r="H33" s="1498" t="s">
        <v>2249</v>
      </c>
    </row>
    <row r="34" spans="1:8" ht="12" customHeight="1">
      <c r="A34" s="1499"/>
      <c r="B34" s="2598" t="s">
        <v>631</v>
      </c>
      <c r="C34" s="2598"/>
      <c r="D34" s="2598" t="s">
        <v>657</v>
      </c>
      <c r="E34" s="2598"/>
      <c r="F34" s="2598" t="s">
        <v>658</v>
      </c>
      <c r="G34" s="2598"/>
      <c r="H34" s="1499"/>
    </row>
    <row r="35" spans="1:8" s="849" customFormat="1" ht="12" customHeight="1">
      <c r="A35" s="1499"/>
      <c r="B35" s="844" t="s">
        <v>11</v>
      </c>
      <c r="C35" s="844" t="s">
        <v>634</v>
      </c>
      <c r="D35" s="844" t="s">
        <v>11</v>
      </c>
      <c r="E35" s="844" t="s">
        <v>634</v>
      </c>
      <c r="F35" s="844" t="s">
        <v>11</v>
      </c>
      <c r="G35" s="844" t="s">
        <v>634</v>
      </c>
      <c r="H35" s="1499"/>
    </row>
    <row r="36" spans="1:8" s="849" customFormat="1" ht="12" customHeight="1">
      <c r="A36" s="1499"/>
      <c r="B36" s="1513" t="s">
        <v>10</v>
      </c>
      <c r="C36" s="1513" t="s">
        <v>6</v>
      </c>
      <c r="D36" s="1513" t="s">
        <v>10</v>
      </c>
      <c r="E36" s="1513" t="s">
        <v>6</v>
      </c>
      <c r="F36" s="1513" t="s">
        <v>10</v>
      </c>
      <c r="G36" s="1513" t="s">
        <v>6</v>
      </c>
      <c r="H36" s="1499"/>
    </row>
    <row r="37" spans="1:8" s="848" customFormat="1" ht="12" customHeight="1">
      <c r="A37" s="844"/>
      <c r="B37" s="1507"/>
      <c r="C37" s="1514"/>
      <c r="D37" s="1507"/>
      <c r="E37" s="1514"/>
      <c r="F37" s="1507"/>
      <c r="G37" s="1515"/>
      <c r="H37" s="844"/>
    </row>
    <row r="38" spans="1:8" s="849" customFormat="1" ht="14.45" customHeight="1">
      <c r="A38" s="1748" t="s">
        <v>659</v>
      </c>
      <c r="B38" s="1749">
        <f>SUM(B39:B45)</f>
        <v>401408</v>
      </c>
      <c r="C38" s="1749">
        <f t="shared" ref="C38" si="2">SUM(C39:C45)</f>
        <v>214154</v>
      </c>
      <c r="D38" s="1749">
        <f t="shared" ref="D38:E38" si="3">SUM(D39:D45)</f>
        <v>316490</v>
      </c>
      <c r="E38" s="1749">
        <f t="shared" si="3"/>
        <v>175845</v>
      </c>
      <c r="F38" s="1750">
        <f t="shared" ref="F38:F40" si="4">D38/B38</f>
        <v>0.78844965720663263</v>
      </c>
      <c r="G38" s="1750">
        <f t="shared" ref="G38:G48" si="5">E38/C38</f>
        <v>0.82111471184287943</v>
      </c>
      <c r="H38" s="1751" t="s">
        <v>660</v>
      </c>
    </row>
    <row r="39" spans="1:8" s="849" customFormat="1" ht="14.45" customHeight="1">
      <c r="A39" s="1516" t="s">
        <v>661</v>
      </c>
      <c r="B39" s="2103">
        <v>42172</v>
      </c>
      <c r="C39" s="2103">
        <v>21003</v>
      </c>
      <c r="D39" s="2103">
        <v>33931</v>
      </c>
      <c r="E39" s="2103">
        <v>17671</v>
      </c>
      <c r="F39" s="1740">
        <f t="shared" si="4"/>
        <v>0.80458598121976665</v>
      </c>
      <c r="G39" s="1740">
        <f t="shared" si="5"/>
        <v>0.84135599676236728</v>
      </c>
      <c r="H39" s="1517" t="s">
        <v>662</v>
      </c>
    </row>
    <row r="40" spans="1:8" s="849" customFormat="1" ht="14.45" customHeight="1">
      <c r="A40" s="1518" t="s">
        <v>663</v>
      </c>
      <c r="B40" s="2103">
        <v>102812</v>
      </c>
      <c r="C40" s="2103">
        <v>51616</v>
      </c>
      <c r="D40" s="2103">
        <v>83705</v>
      </c>
      <c r="E40" s="2103">
        <v>43474</v>
      </c>
      <c r="F40" s="1740">
        <f t="shared" si="4"/>
        <v>0.81415593510485162</v>
      </c>
      <c r="G40" s="1740">
        <f t="shared" si="5"/>
        <v>0.84225821450712957</v>
      </c>
      <c r="H40" s="1517" t="s">
        <v>664</v>
      </c>
    </row>
    <row r="41" spans="1:8" s="849" customFormat="1" ht="14.45" customHeight="1">
      <c r="A41" s="1518" t="s">
        <v>665</v>
      </c>
      <c r="B41" s="2103">
        <v>175202</v>
      </c>
      <c r="C41" s="2103">
        <v>98844</v>
      </c>
      <c r="D41" s="2103">
        <v>140896</v>
      </c>
      <c r="E41" s="2103">
        <v>82526</v>
      </c>
      <c r="F41" s="1740">
        <f>D41/B41</f>
        <v>0.80419173297108482</v>
      </c>
      <c r="G41" s="1740">
        <f t="shared" si="5"/>
        <v>0.83491157783982839</v>
      </c>
      <c r="H41" s="1517" t="s">
        <v>666</v>
      </c>
    </row>
    <row r="42" spans="1:8" s="849" customFormat="1" ht="14.45" customHeight="1">
      <c r="A42" s="1518" t="s">
        <v>667</v>
      </c>
      <c r="B42" s="2103">
        <v>69572</v>
      </c>
      <c r="C42" s="2103">
        <v>36731</v>
      </c>
      <c r="D42" s="2103">
        <v>47218</v>
      </c>
      <c r="E42" s="2103">
        <v>26625</v>
      </c>
      <c r="F42" s="1740">
        <f t="shared" ref="F42:F45" si="6">D42/B42</f>
        <v>0.67869257747369627</v>
      </c>
      <c r="G42" s="1740">
        <f t="shared" si="5"/>
        <v>0.72486455582478015</v>
      </c>
      <c r="H42" s="1517" t="s">
        <v>668</v>
      </c>
    </row>
    <row r="43" spans="1:8" s="849" customFormat="1" ht="14.45" customHeight="1">
      <c r="A43" s="1518" t="s">
        <v>669</v>
      </c>
      <c r="B43" s="2103">
        <v>246</v>
      </c>
      <c r="C43" s="2103">
        <v>132</v>
      </c>
      <c r="D43" s="2103">
        <v>213</v>
      </c>
      <c r="E43" s="2103">
        <v>122</v>
      </c>
      <c r="F43" s="1740">
        <f t="shared" si="6"/>
        <v>0.86585365853658536</v>
      </c>
      <c r="G43" s="1740">
        <f t="shared" si="5"/>
        <v>0.9242424242424242</v>
      </c>
      <c r="H43" s="1517" t="s">
        <v>670</v>
      </c>
    </row>
    <row r="44" spans="1:8" s="849" customFormat="1" ht="14.45" customHeight="1">
      <c r="A44" s="1518" t="s">
        <v>671</v>
      </c>
      <c r="B44" s="2103">
        <v>8017</v>
      </c>
      <c r="C44" s="2103">
        <v>4382</v>
      </c>
      <c r="D44" s="2103">
        <v>7266</v>
      </c>
      <c r="E44" s="2103">
        <v>4037</v>
      </c>
      <c r="F44" s="1740">
        <f t="shared" si="6"/>
        <v>0.90632406136958965</v>
      </c>
      <c r="G44" s="1740">
        <f t="shared" si="5"/>
        <v>0.92126882701962576</v>
      </c>
      <c r="H44" s="1517" t="s">
        <v>672</v>
      </c>
    </row>
    <row r="45" spans="1:8" ht="14.45" customHeight="1">
      <c r="A45" s="1518" t="s">
        <v>673</v>
      </c>
      <c r="B45" s="2103">
        <v>3387</v>
      </c>
      <c r="C45" s="2103">
        <v>1446</v>
      </c>
      <c r="D45" s="2103">
        <v>3261</v>
      </c>
      <c r="E45" s="2103">
        <v>1390</v>
      </c>
      <c r="F45" s="1740">
        <f t="shared" si="6"/>
        <v>0.96279893711248887</v>
      </c>
      <c r="G45" s="1740">
        <f t="shared" si="5"/>
        <v>0.9612724757952974</v>
      </c>
      <c r="H45" s="1517" t="s">
        <v>674</v>
      </c>
    </row>
    <row r="46" spans="1:8" ht="14.45" customHeight="1">
      <c r="A46" s="1748" t="s">
        <v>675</v>
      </c>
      <c r="B46" s="1749">
        <f>SUM(B47:B48)</f>
        <v>1698</v>
      </c>
      <c r="C46" s="1749">
        <f t="shared" ref="C46" si="7">SUM(C47:C48)</f>
        <v>333</v>
      </c>
      <c r="D46" s="1749">
        <f t="shared" ref="D46:E46" si="8">SUM(D47:D48)</f>
        <v>1052</v>
      </c>
      <c r="E46" s="1749">
        <f t="shared" si="8"/>
        <v>244</v>
      </c>
      <c r="F46" s="1750">
        <f t="shared" ref="F46:F59" si="9">D46/B46</f>
        <v>0.6195524146054181</v>
      </c>
      <c r="G46" s="1750">
        <f t="shared" si="5"/>
        <v>0.73273273273273276</v>
      </c>
      <c r="H46" s="1751" t="s">
        <v>511</v>
      </c>
    </row>
    <row r="47" spans="1:8" ht="14.45" customHeight="1">
      <c r="A47" s="1518" t="s">
        <v>676</v>
      </c>
      <c r="B47" s="2103">
        <v>1584</v>
      </c>
      <c r="C47" s="2103">
        <v>300</v>
      </c>
      <c r="D47" s="2103">
        <v>961</v>
      </c>
      <c r="E47" s="2103">
        <v>213</v>
      </c>
      <c r="F47" s="1740">
        <f t="shared" si="9"/>
        <v>0.60669191919191923</v>
      </c>
      <c r="G47" s="1740">
        <f t="shared" si="5"/>
        <v>0.71</v>
      </c>
      <c r="H47" s="1517" t="s">
        <v>677</v>
      </c>
    </row>
    <row r="48" spans="1:8" ht="14.45" customHeight="1">
      <c r="A48" s="1518" t="s">
        <v>678</v>
      </c>
      <c r="B48" s="2103">
        <v>114</v>
      </c>
      <c r="C48" s="2103">
        <v>33</v>
      </c>
      <c r="D48" s="2103">
        <v>91</v>
      </c>
      <c r="E48" s="2103">
        <v>31</v>
      </c>
      <c r="F48" s="1740">
        <f t="shared" si="9"/>
        <v>0.79824561403508776</v>
      </c>
      <c r="G48" s="1740">
        <f t="shared" si="5"/>
        <v>0.93939393939393945</v>
      </c>
      <c r="H48" s="1517" t="s">
        <v>679</v>
      </c>
    </row>
    <row r="49" spans="1:8" ht="14.45" customHeight="1">
      <c r="A49" s="1743" t="s">
        <v>680</v>
      </c>
      <c r="B49" s="1749">
        <f>SUM(B50:B51)</f>
        <v>27182</v>
      </c>
      <c r="C49" s="1749">
        <f t="shared" ref="C49" si="10">SUM(C50:C51)</f>
        <v>15674</v>
      </c>
      <c r="D49" s="1749">
        <f t="shared" ref="D49:E49" si="11">SUM(D50:D51)</f>
        <v>23524</v>
      </c>
      <c r="E49" s="1749">
        <f t="shared" si="11"/>
        <v>13926</v>
      </c>
      <c r="F49" s="1750">
        <f t="shared" si="9"/>
        <v>0.86542564932676036</v>
      </c>
      <c r="G49" s="1750">
        <f>E49/C49</f>
        <v>0.88847773382671946</v>
      </c>
      <c r="H49" s="1752" t="s">
        <v>1967</v>
      </c>
    </row>
    <row r="50" spans="1:8" ht="14.45" customHeight="1">
      <c r="A50" s="1518" t="s">
        <v>681</v>
      </c>
      <c r="B50" s="2103">
        <v>21678</v>
      </c>
      <c r="C50" s="2103">
        <v>12430</v>
      </c>
      <c r="D50" s="2103">
        <v>18785</v>
      </c>
      <c r="E50" s="2103">
        <v>11048</v>
      </c>
      <c r="F50" s="1740">
        <f t="shared" si="9"/>
        <v>0.86654672940308142</v>
      </c>
      <c r="G50" s="1740">
        <f t="shared" ref="G50:G59" si="12">E50/C50</f>
        <v>0.88881737731295252</v>
      </c>
      <c r="H50" s="1517" t="s">
        <v>682</v>
      </c>
    </row>
    <row r="51" spans="1:8" ht="14.45" customHeight="1">
      <c r="A51" s="1518" t="s">
        <v>2076</v>
      </c>
      <c r="B51" s="2103">
        <v>5504</v>
      </c>
      <c r="C51" s="2103">
        <v>3244</v>
      </c>
      <c r="D51" s="2103">
        <v>4739</v>
      </c>
      <c r="E51" s="2103">
        <v>2878</v>
      </c>
      <c r="F51" s="1740">
        <f t="shared" si="9"/>
        <v>0.86101017441860461</v>
      </c>
      <c r="G51" s="1740">
        <f t="shared" si="12"/>
        <v>0.88717632552404435</v>
      </c>
      <c r="H51" s="1517" t="s">
        <v>683</v>
      </c>
    </row>
    <row r="52" spans="1:8" ht="14.45" customHeight="1">
      <c r="A52" s="1743" t="s">
        <v>684</v>
      </c>
      <c r="B52" s="1749">
        <f>SUM(B53:B55)</f>
        <v>5094</v>
      </c>
      <c r="C52" s="1749">
        <f t="shared" ref="C52" si="13">SUM(C53:C55)</f>
        <v>1881</v>
      </c>
      <c r="D52" s="1749">
        <f t="shared" ref="D52:E52" si="14">SUM(D53:D55)</f>
        <v>4525</v>
      </c>
      <c r="E52" s="1749">
        <f t="shared" si="14"/>
        <v>1754</v>
      </c>
      <c r="F52" s="1750">
        <f t="shared" si="9"/>
        <v>0.88829996073812323</v>
      </c>
      <c r="G52" s="1750">
        <f t="shared" si="12"/>
        <v>0.93248272195640614</v>
      </c>
      <c r="H52" s="1752" t="s">
        <v>1968</v>
      </c>
    </row>
    <row r="53" spans="1:8" ht="14.45" customHeight="1">
      <c r="A53" s="1518" t="s">
        <v>685</v>
      </c>
      <c r="B53" s="2103">
        <v>399</v>
      </c>
      <c r="C53" s="2103">
        <v>262</v>
      </c>
      <c r="D53" s="2103">
        <v>380</v>
      </c>
      <c r="E53" s="2103">
        <v>251</v>
      </c>
      <c r="F53" s="1740">
        <f t="shared" si="9"/>
        <v>0.95238095238095233</v>
      </c>
      <c r="G53" s="1740">
        <f t="shared" si="12"/>
        <v>0.9580152671755725</v>
      </c>
      <c r="H53" s="1517" t="s">
        <v>686</v>
      </c>
    </row>
    <row r="54" spans="1:8" ht="14.45" customHeight="1">
      <c r="A54" s="1518" t="s">
        <v>687</v>
      </c>
      <c r="B54" s="2103">
        <v>3161</v>
      </c>
      <c r="C54" s="2103">
        <v>1117</v>
      </c>
      <c r="D54" s="2103">
        <v>2860</v>
      </c>
      <c r="E54" s="2103">
        <v>1060</v>
      </c>
      <c r="F54" s="1740">
        <f t="shared" si="9"/>
        <v>0.90477696931350837</v>
      </c>
      <c r="G54" s="1740">
        <f t="shared" si="12"/>
        <v>0.94897045658012535</v>
      </c>
      <c r="H54" s="1519" t="s">
        <v>688</v>
      </c>
    </row>
    <row r="55" spans="1:8" ht="14.45" customHeight="1">
      <c r="A55" s="1518" t="s">
        <v>689</v>
      </c>
      <c r="B55" s="2103">
        <v>1534</v>
      </c>
      <c r="C55" s="2103">
        <v>502</v>
      </c>
      <c r="D55" s="2103">
        <v>1285</v>
      </c>
      <c r="E55" s="2103">
        <v>443</v>
      </c>
      <c r="F55" s="1740">
        <f t="shared" si="9"/>
        <v>0.83767926988265973</v>
      </c>
      <c r="G55" s="1740">
        <f t="shared" si="12"/>
        <v>0.88247011952191234</v>
      </c>
      <c r="H55" s="1519" t="s">
        <v>690</v>
      </c>
    </row>
    <row r="56" spans="1:8" ht="14.45" customHeight="1">
      <c r="A56" s="1743" t="s">
        <v>691</v>
      </c>
      <c r="B56" s="1749">
        <f>SUM(B57:B59)</f>
        <v>2804</v>
      </c>
      <c r="C56" s="1749">
        <f t="shared" ref="C56" si="15">SUM(C57:C59)</f>
        <v>1119</v>
      </c>
      <c r="D56" s="1749">
        <f t="shared" ref="D56:E56" si="16">SUM(D57:D59)</f>
        <v>2270</v>
      </c>
      <c r="E56" s="1749">
        <f t="shared" si="16"/>
        <v>972</v>
      </c>
      <c r="F56" s="1750">
        <f t="shared" si="9"/>
        <v>0.80955777460770328</v>
      </c>
      <c r="G56" s="1750">
        <f t="shared" si="12"/>
        <v>0.86863270777479895</v>
      </c>
      <c r="H56" s="1752" t="s">
        <v>692</v>
      </c>
    </row>
    <row r="57" spans="1:8" ht="14.45" customHeight="1">
      <c r="A57" s="1518" t="s">
        <v>551</v>
      </c>
      <c r="B57" s="2103">
        <v>1133</v>
      </c>
      <c r="C57" s="2103">
        <v>197</v>
      </c>
      <c r="D57" s="2103">
        <v>884</v>
      </c>
      <c r="E57" s="2103">
        <v>172</v>
      </c>
      <c r="F57" s="1740">
        <f t="shared" si="9"/>
        <v>0.78022947925860542</v>
      </c>
      <c r="G57" s="1740">
        <f t="shared" si="12"/>
        <v>0.87309644670050757</v>
      </c>
      <c r="H57" s="1519" t="s">
        <v>693</v>
      </c>
    </row>
    <row r="58" spans="1:8" ht="14.45" customHeight="1">
      <c r="A58" s="1518" t="s">
        <v>523</v>
      </c>
      <c r="B58" s="2103">
        <v>20</v>
      </c>
      <c r="C58" s="2103">
        <v>4</v>
      </c>
      <c r="D58" s="2103">
        <v>20</v>
      </c>
      <c r="E58" s="2103">
        <v>4</v>
      </c>
      <c r="F58" s="1740">
        <f t="shared" si="9"/>
        <v>1</v>
      </c>
      <c r="G58" s="1740">
        <f t="shared" si="12"/>
        <v>1</v>
      </c>
      <c r="H58" s="1519" t="s">
        <v>694</v>
      </c>
    </row>
    <row r="59" spans="1:8" ht="14.45" customHeight="1">
      <c r="A59" s="1518" t="s">
        <v>552</v>
      </c>
      <c r="B59" s="2103">
        <v>1651</v>
      </c>
      <c r="C59" s="2103">
        <v>918</v>
      </c>
      <c r="D59" s="2103">
        <v>1366</v>
      </c>
      <c r="E59" s="2103">
        <v>796</v>
      </c>
      <c r="F59" s="1740">
        <f t="shared" si="9"/>
        <v>0.82737734706238641</v>
      </c>
      <c r="G59" s="1740">
        <f t="shared" si="12"/>
        <v>0.86710239651416121</v>
      </c>
      <c r="H59" s="1519" t="s">
        <v>695</v>
      </c>
    </row>
    <row r="60" spans="1:8" ht="14.1" customHeight="1">
      <c r="A60" s="1518"/>
      <c r="B60" s="1520"/>
      <c r="C60" s="1520"/>
      <c r="D60" s="1520"/>
      <c r="E60" s="1520"/>
      <c r="F60" s="1742"/>
      <c r="G60" s="1742"/>
      <c r="H60" s="1521"/>
    </row>
    <row r="61" spans="1:8" ht="14.1" customHeight="1">
      <c r="A61" s="1743" t="s">
        <v>10</v>
      </c>
      <c r="B61" s="1745">
        <f>B52+B49+B46+B38+B56</f>
        <v>438186</v>
      </c>
      <c r="C61" s="1745">
        <f>C52+C49+C46+C38+C56</f>
        <v>233161</v>
      </c>
      <c r="D61" s="1745">
        <f>D52+D49+D46+D38+D56</f>
        <v>347861</v>
      </c>
      <c r="E61" s="1745">
        <f>E52+E49+E46+E38+E56</f>
        <v>192741</v>
      </c>
      <c r="F61" s="1753">
        <f>D61/B61</f>
        <v>0.79386607513704222</v>
      </c>
      <c r="G61" s="1753">
        <f>E61/C61</f>
        <v>0.82664339233405248</v>
      </c>
      <c r="H61" s="1751" t="s">
        <v>11</v>
      </c>
    </row>
    <row r="62" spans="1:8" ht="12" customHeight="1">
      <c r="A62" s="862"/>
      <c r="C62" s="863"/>
      <c r="D62" s="863"/>
      <c r="E62" s="863"/>
      <c r="G62" s="857"/>
      <c r="H62" s="861"/>
    </row>
    <row r="63" spans="1:8" s="121" customFormat="1" ht="12" customHeight="1">
      <c r="A63" s="862"/>
      <c r="C63" s="863"/>
      <c r="D63" s="863"/>
      <c r="E63" s="863"/>
      <c r="G63" s="857"/>
      <c r="H63" s="864"/>
    </row>
    <row r="64" spans="1:8" ht="12" customHeight="1">
      <c r="A64" s="862"/>
      <c r="C64" s="863"/>
      <c r="D64" s="863"/>
      <c r="E64" s="863"/>
      <c r="G64" s="857"/>
      <c r="H64" s="865"/>
    </row>
    <row r="65" spans="1:8" ht="12" customHeight="1">
      <c r="A65" s="866"/>
      <c r="B65" s="121"/>
      <c r="C65" s="851"/>
      <c r="D65" s="851"/>
      <c r="E65" s="851"/>
      <c r="F65" s="323"/>
      <c r="G65" s="852"/>
      <c r="H65" s="850"/>
    </row>
    <row r="66" spans="1:8" ht="12" customHeight="1">
      <c r="A66" s="22" t="s">
        <v>1578</v>
      </c>
      <c r="B66" s="22"/>
      <c r="C66" s="22"/>
      <c r="D66" s="509"/>
      <c r="H66" s="490" t="s">
        <v>1577</v>
      </c>
    </row>
    <row r="67" spans="1:8" ht="12" customHeight="1">
      <c r="A67" s="853"/>
      <c r="C67" s="860"/>
      <c r="D67" s="855"/>
      <c r="E67" s="855"/>
      <c r="F67" s="856"/>
      <c r="G67" s="852"/>
      <c r="H67" s="861"/>
    </row>
    <row r="68" spans="1:8" s="121" customFormat="1" ht="12" customHeight="1"/>
    <row r="69" spans="1:8" ht="12" customHeight="1"/>
    <row r="72" spans="1:8" s="121" customFormat="1" ht="12.75" customHeight="1">
      <c r="A72" s="2509"/>
      <c r="B72" s="2509"/>
      <c r="C72" s="2509"/>
      <c r="D72" s="2509"/>
      <c r="E72" s="2509"/>
      <c r="F72" s="2509"/>
      <c r="G72" s="2509"/>
      <c r="H72" s="2509"/>
    </row>
    <row r="73" spans="1:8" ht="12.75" customHeight="1"/>
    <row r="74" spans="1:8" ht="12.75" customHeight="1"/>
    <row r="75" spans="1:8" ht="12.75" customHeight="1">
      <c r="A75" s="121"/>
    </row>
    <row r="76" spans="1:8" ht="12.75" customHeight="1"/>
    <row r="77" spans="1:8" ht="12.75" customHeight="1"/>
    <row r="85" spans="1:1">
      <c r="A85" s="308"/>
    </row>
  </sheetData>
  <mergeCells count="12">
    <mergeCell ref="D8:E8"/>
    <mergeCell ref="G1:H1"/>
    <mergeCell ref="F4:H4"/>
    <mergeCell ref="D7:E7"/>
    <mergeCell ref="F7:G7"/>
    <mergeCell ref="A72:H72"/>
    <mergeCell ref="B33:C33"/>
    <mergeCell ref="D33:E33"/>
    <mergeCell ref="F33:G33"/>
    <mergeCell ref="B34:C34"/>
    <mergeCell ref="D34:E34"/>
    <mergeCell ref="F34:G34"/>
  </mergeCells>
  <pageMargins left="0.7254464285714286" right="0.78740157480314965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>
  <sheetPr>
    <tabColor theme="8" tint="0.39997558519241921"/>
  </sheetPr>
  <dimension ref="A1:G25"/>
  <sheetViews>
    <sheetView workbookViewId="0">
      <selection activeCell="K29" sqref="K29"/>
    </sheetView>
  </sheetViews>
  <sheetFormatPr baseColWidth="10" defaultRowHeight="15"/>
  <cols>
    <col min="1" max="1" width="28.85546875" customWidth="1"/>
    <col min="6" max="6" width="25" customWidth="1"/>
  </cols>
  <sheetData>
    <row r="1" spans="1:7" s="680" customFormat="1" ht="18" customHeight="1">
      <c r="A1" s="656" t="s">
        <v>2468</v>
      </c>
      <c r="B1" s="671"/>
      <c r="C1" s="672"/>
      <c r="D1" s="671"/>
      <c r="E1" s="2563" t="s">
        <v>2469</v>
      </c>
      <c r="F1" s="2563"/>
    </row>
    <row r="2" spans="1:7" s="680" customFormat="1" ht="15" customHeight="1">
      <c r="A2" s="673"/>
      <c r="B2" s="671"/>
      <c r="C2" s="672"/>
      <c r="D2" s="671"/>
      <c r="E2" s="671"/>
      <c r="F2" s="691"/>
    </row>
    <row r="3" spans="1:7" s="680" customFormat="1" ht="20.25" customHeight="1">
      <c r="A3" s="1273" t="s">
        <v>2470</v>
      </c>
      <c r="B3" s="698"/>
      <c r="C3" s="2094"/>
      <c r="D3" s="698"/>
      <c r="E3" s="2604" t="s">
        <v>2471</v>
      </c>
      <c r="F3" s="2604"/>
    </row>
    <row r="4" spans="1:7" s="680" customFormat="1" ht="21" customHeight="1">
      <c r="A4" s="1273"/>
      <c r="B4" s="698"/>
      <c r="C4" s="2094"/>
      <c r="D4" s="698"/>
      <c r="E4" s="698"/>
      <c r="F4" s="2095"/>
    </row>
    <row r="5" spans="1:7" s="677" customFormat="1" ht="15" customHeight="1">
      <c r="A5" s="673"/>
      <c r="B5" s="671"/>
      <c r="C5" s="672"/>
      <c r="F5" s="692"/>
    </row>
    <row r="6" spans="1:7" s="680" customFormat="1" ht="15" customHeight="1">
      <c r="B6" s="2405"/>
      <c r="C6" s="2405"/>
      <c r="D6" s="671"/>
      <c r="E6" s="671"/>
      <c r="F6" s="1592"/>
    </row>
    <row r="7" spans="1:7" s="680" customFormat="1" ht="15" customHeight="1">
      <c r="A7" s="673"/>
      <c r="B7" s="2408"/>
      <c r="C7" s="2408"/>
      <c r="D7" s="693"/>
      <c r="E7" s="693"/>
      <c r="F7" s="673"/>
    </row>
    <row r="8" spans="1:7" s="680" customFormat="1" ht="15" customHeight="1">
      <c r="A8" s="2093" t="s">
        <v>2472</v>
      </c>
      <c r="B8" s="2411"/>
      <c r="C8" s="2411" t="str">
        <f>LEFT(D8,4)+1&amp;"-"&amp;RIGHT(D8,4)+1</f>
        <v>2025-2024</v>
      </c>
      <c r="D8" s="2412" t="str">
        <f>LEFT(E8,4)+1&amp;"-"&amp;RIGHT(E8,4)+1</f>
        <v>2024-2023</v>
      </c>
      <c r="E8" s="2412" t="s">
        <v>2269</v>
      </c>
      <c r="F8" s="2407" t="s">
        <v>2477</v>
      </c>
    </row>
    <row r="9" spans="1:7" s="680" customFormat="1" ht="15" customHeight="1">
      <c r="A9" s="204"/>
      <c r="B9" s="694"/>
      <c r="C9" s="695"/>
      <c r="D9" s="694"/>
      <c r="E9" s="695"/>
      <c r="G9" s="677"/>
    </row>
    <row r="10" spans="1:7" s="680" customFormat="1" ht="15" customHeight="1">
      <c r="A10" s="2605" t="s">
        <v>2473</v>
      </c>
      <c r="B10" s="2605"/>
      <c r="C10" s="695"/>
      <c r="D10" s="694"/>
      <c r="E10" s="695"/>
      <c r="F10" s="2409" t="s">
        <v>2478</v>
      </c>
      <c r="G10" s="677"/>
    </row>
    <row r="11" spans="1:7" ht="19.5" customHeight="1">
      <c r="A11" s="693" t="s">
        <v>2483</v>
      </c>
      <c r="C11" s="2413">
        <v>4342</v>
      </c>
      <c r="D11" s="2413">
        <v>8424</v>
      </c>
      <c r="E11" s="2413">
        <v>16392</v>
      </c>
      <c r="F11" s="677" t="s">
        <v>2482</v>
      </c>
    </row>
    <row r="12" spans="1:7" s="1242" customFormat="1">
      <c r="A12" s="671" t="s">
        <v>2029</v>
      </c>
      <c r="C12" s="2414">
        <v>1732</v>
      </c>
      <c r="D12" s="2414">
        <v>3476</v>
      </c>
      <c r="E12" s="2414">
        <v>6872</v>
      </c>
      <c r="F12" s="671" t="s">
        <v>358</v>
      </c>
    </row>
    <row r="13" spans="1:7">
      <c r="A13" s="2606" t="s">
        <v>2474</v>
      </c>
      <c r="B13" s="2606"/>
      <c r="F13" s="2409" t="s">
        <v>2479</v>
      </c>
    </row>
    <row r="14" spans="1:7" s="1242" customFormat="1" ht="19.5" customHeight="1">
      <c r="A14" s="693" t="s">
        <v>2483</v>
      </c>
      <c r="C14" s="2413">
        <v>15894</v>
      </c>
      <c r="D14" s="2413">
        <v>15405</v>
      </c>
      <c r="E14" s="2413">
        <v>14830</v>
      </c>
      <c r="F14" s="677" t="s">
        <v>2482</v>
      </c>
    </row>
    <row r="15" spans="1:7" s="1242" customFormat="1">
      <c r="A15" s="671" t="s">
        <v>2029</v>
      </c>
      <c r="C15" s="2414">
        <v>4748</v>
      </c>
      <c r="D15" s="2414">
        <v>4629</v>
      </c>
      <c r="E15" s="2414">
        <v>4341</v>
      </c>
      <c r="F15" s="671" t="s">
        <v>358</v>
      </c>
    </row>
    <row r="16" spans="1:7">
      <c r="A16" s="2409" t="s">
        <v>2475</v>
      </c>
      <c r="F16" s="2409" t="s">
        <v>2480</v>
      </c>
    </row>
    <row r="17" spans="1:6" s="1242" customFormat="1" ht="19.5" customHeight="1">
      <c r="A17" s="693" t="s">
        <v>2483</v>
      </c>
      <c r="C17" s="2413">
        <v>78221</v>
      </c>
      <c r="D17" s="2413">
        <v>71662</v>
      </c>
      <c r="E17" s="2413">
        <v>101920</v>
      </c>
      <c r="F17" s="677" t="s">
        <v>2482</v>
      </c>
    </row>
    <row r="18" spans="1:6" s="1242" customFormat="1">
      <c r="A18" s="671" t="s">
        <v>2029</v>
      </c>
      <c r="C18" s="2414">
        <v>30244</v>
      </c>
      <c r="D18" s="2414">
        <v>27150</v>
      </c>
      <c r="E18" s="2414">
        <v>40561</v>
      </c>
      <c r="F18" s="671" t="s">
        <v>358</v>
      </c>
    </row>
    <row r="19" spans="1:6">
      <c r="A19" s="2409" t="s">
        <v>2476</v>
      </c>
      <c r="F19" s="2409" t="s">
        <v>2481</v>
      </c>
    </row>
    <row r="20" spans="1:6" s="1242" customFormat="1" ht="19.5" customHeight="1">
      <c r="A20" s="693" t="s">
        <v>2483</v>
      </c>
      <c r="C20" s="2413">
        <v>15830</v>
      </c>
      <c r="D20" s="2413">
        <v>16815</v>
      </c>
      <c r="E20" s="2413">
        <v>11560</v>
      </c>
      <c r="F20" s="677" t="s">
        <v>2482</v>
      </c>
    </row>
    <row r="21" spans="1:6" s="1242" customFormat="1">
      <c r="A21" s="671" t="s">
        <v>2029</v>
      </c>
      <c r="C21" s="2414">
        <v>11928</v>
      </c>
      <c r="D21" s="2414">
        <v>11745</v>
      </c>
      <c r="E21" s="2414">
        <v>5267</v>
      </c>
      <c r="F21" s="671" t="s">
        <v>358</v>
      </c>
    </row>
    <row r="22" spans="1:6" ht="9" customHeight="1">
      <c r="A22" s="2406"/>
      <c r="F22" s="2406"/>
    </row>
    <row r="23" spans="1:6">
      <c r="A23" s="2409" t="s">
        <v>10</v>
      </c>
      <c r="F23" s="2410" t="s">
        <v>11</v>
      </c>
    </row>
    <row r="24" spans="1:6">
      <c r="A24" s="693" t="s">
        <v>2483</v>
      </c>
      <c r="C24" s="2413">
        <f t="shared" ref="C24:E25" si="0">C11+C14+C17+C20</f>
        <v>114287</v>
      </c>
      <c r="D24" s="2413">
        <f t="shared" si="0"/>
        <v>112306</v>
      </c>
      <c r="E24" s="2413">
        <f t="shared" si="0"/>
        <v>144702</v>
      </c>
      <c r="F24" s="677" t="s">
        <v>2482</v>
      </c>
    </row>
    <row r="25" spans="1:6">
      <c r="A25" s="671" t="s">
        <v>2029</v>
      </c>
      <c r="C25" s="2414">
        <f t="shared" si="0"/>
        <v>48652</v>
      </c>
      <c r="D25" s="2414">
        <f t="shared" si="0"/>
        <v>47000</v>
      </c>
      <c r="E25" s="2414">
        <f t="shared" si="0"/>
        <v>57041</v>
      </c>
      <c r="F25" s="671" t="s">
        <v>358</v>
      </c>
    </row>
  </sheetData>
  <mergeCells count="4">
    <mergeCell ref="E3:F3"/>
    <mergeCell ref="A10:B10"/>
    <mergeCell ref="A13:B13"/>
    <mergeCell ref="E1:F1"/>
  </mergeCells>
  <pageMargins left="0.7" right="0.7" top="0.75" bottom="0.75" header="0.3" footer="0.3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>
  <sheetPr>
    <tabColor theme="9" tint="0.59999389629810485"/>
  </sheetPr>
  <dimension ref="A1:H49"/>
  <sheetViews>
    <sheetView view="pageLayout" workbookViewId="0">
      <selection activeCell="H10" sqref="H10"/>
    </sheetView>
  </sheetViews>
  <sheetFormatPr baseColWidth="10" defaultRowHeight="15"/>
  <cols>
    <col min="1" max="1" width="26.42578125" customWidth="1"/>
    <col min="2" max="3" width="7.7109375" customWidth="1"/>
    <col min="4" max="4" width="7.5703125" customWidth="1"/>
    <col min="5" max="5" width="7.42578125" customWidth="1"/>
    <col min="6" max="6" width="6.85546875" customWidth="1"/>
    <col min="7" max="7" width="7.85546875" customWidth="1"/>
    <col min="8" max="8" width="24.7109375" customWidth="1"/>
  </cols>
  <sheetData>
    <row r="1" spans="1:8">
      <c r="A1" s="1527"/>
      <c r="B1" s="1527"/>
      <c r="C1" s="1527"/>
      <c r="D1" s="1527"/>
      <c r="E1" s="1527"/>
      <c r="F1" s="1527"/>
      <c r="G1" s="1527"/>
      <c r="H1" s="1527"/>
    </row>
    <row r="2" spans="1:8" ht="22.5">
      <c r="A2" s="1534" t="s">
        <v>696</v>
      </c>
      <c r="B2" s="323"/>
      <c r="C2" s="323"/>
      <c r="D2" s="323"/>
      <c r="E2" s="323"/>
      <c r="F2" s="323"/>
      <c r="G2" s="323"/>
      <c r="H2" s="1535" t="s">
        <v>697</v>
      </c>
    </row>
    <row r="3" spans="1:8">
      <c r="A3" s="1536"/>
      <c r="B3" s="323"/>
      <c r="C3" s="323"/>
      <c r="D3" s="323"/>
      <c r="E3" s="323"/>
      <c r="F3" s="323"/>
      <c r="G3" s="323"/>
      <c r="H3" s="889"/>
    </row>
    <row r="4" spans="1:8" ht="20.25">
      <c r="A4" s="1537" t="s">
        <v>2484</v>
      </c>
      <c r="B4" s="323"/>
      <c r="C4" s="323"/>
      <c r="D4" s="323"/>
      <c r="E4" s="323"/>
      <c r="F4" s="2609" t="s">
        <v>2485</v>
      </c>
      <c r="G4" s="2609"/>
      <c r="H4" s="2609"/>
    </row>
    <row r="5" spans="1:8" ht="20.25">
      <c r="A5" s="1538" t="s">
        <v>700</v>
      </c>
      <c r="B5" s="323"/>
      <c r="C5" s="323"/>
      <c r="D5" s="323"/>
      <c r="E5" s="323"/>
      <c r="F5" s="2610" t="s">
        <v>701</v>
      </c>
      <c r="G5" s="2610"/>
      <c r="H5" s="2610"/>
    </row>
    <row r="6" spans="1:8" ht="20.25">
      <c r="A6" s="1539" t="s">
        <v>1629</v>
      </c>
      <c r="B6" s="323"/>
      <c r="C6" s="323"/>
      <c r="D6" s="323"/>
      <c r="E6" s="323"/>
      <c r="F6" s="2611" t="s">
        <v>1630</v>
      </c>
      <c r="G6" s="2611"/>
      <c r="H6" s="2611"/>
    </row>
    <row r="7" spans="1:8" ht="20.25">
      <c r="A7" s="1539"/>
      <c r="B7" s="323"/>
      <c r="C7" s="323"/>
      <c r="D7" s="323"/>
      <c r="E7" s="323"/>
      <c r="F7" s="323"/>
      <c r="G7" s="323"/>
      <c r="H7" s="1540"/>
    </row>
    <row r="8" spans="1:8" ht="15.75">
      <c r="A8" s="1690" t="s">
        <v>2236</v>
      </c>
      <c r="B8" s="1527"/>
      <c r="C8" s="1527"/>
      <c r="D8" s="1527"/>
      <c r="E8" s="1527"/>
      <c r="F8" s="1527"/>
      <c r="G8" s="1527"/>
      <c r="H8" s="1592" t="s">
        <v>2235</v>
      </c>
    </row>
    <row r="9" spans="1:8">
      <c r="A9" s="323"/>
      <c r="B9" s="1527"/>
      <c r="C9" s="1527"/>
      <c r="D9" s="1527"/>
      <c r="E9" s="1527"/>
      <c r="F9" s="1527"/>
      <c r="G9" s="1527"/>
      <c r="H9" s="889"/>
    </row>
    <row r="10" spans="1:8">
      <c r="A10" s="323"/>
      <c r="B10" s="1527"/>
      <c r="C10" s="1527"/>
      <c r="D10" s="1527"/>
      <c r="E10" s="1527"/>
      <c r="F10" s="1527"/>
      <c r="G10" s="1527"/>
      <c r="H10" s="889"/>
    </row>
    <row r="11" spans="1:8">
      <c r="A11" s="2607" t="s">
        <v>1623</v>
      </c>
      <c r="B11" s="2612" t="s">
        <v>702</v>
      </c>
      <c r="C11" s="2612"/>
      <c r="D11" s="2612" t="s">
        <v>271</v>
      </c>
      <c r="E11" s="2612"/>
      <c r="F11" s="2612" t="s">
        <v>267</v>
      </c>
      <c r="G11" s="2612"/>
      <c r="H11" s="2608" t="s">
        <v>1606</v>
      </c>
    </row>
    <row r="12" spans="1:8">
      <c r="A12" s="2607"/>
      <c r="B12" s="2612" t="s">
        <v>207</v>
      </c>
      <c r="C12" s="2612"/>
      <c r="D12" s="2612" t="s">
        <v>703</v>
      </c>
      <c r="E12" s="2612"/>
      <c r="F12" s="2612" t="s">
        <v>704</v>
      </c>
      <c r="G12" s="2612"/>
      <c r="H12" s="2608"/>
    </row>
    <row r="13" spans="1:8">
      <c r="A13" s="1527"/>
      <c r="B13" s="880" t="s">
        <v>11</v>
      </c>
      <c r="C13" s="880" t="s">
        <v>263</v>
      </c>
      <c r="D13" s="880" t="s">
        <v>11</v>
      </c>
      <c r="E13" s="880" t="s">
        <v>263</v>
      </c>
      <c r="F13" s="880" t="s">
        <v>11</v>
      </c>
      <c r="G13" s="880" t="s">
        <v>263</v>
      </c>
      <c r="H13" s="1527"/>
    </row>
    <row r="14" spans="1:8">
      <c r="A14" s="1527"/>
      <c r="B14" s="880" t="s">
        <v>10</v>
      </c>
      <c r="C14" s="880" t="s">
        <v>6</v>
      </c>
      <c r="D14" s="880" t="s">
        <v>10</v>
      </c>
      <c r="E14" s="880" t="s">
        <v>6</v>
      </c>
      <c r="F14" s="880" t="s">
        <v>10</v>
      </c>
      <c r="G14" s="880" t="s">
        <v>6</v>
      </c>
      <c r="H14" s="1527"/>
    </row>
    <row r="15" spans="1:8" s="1242" customFormat="1" ht="23.45" customHeight="1">
      <c r="A15" s="2108" t="s">
        <v>2253</v>
      </c>
      <c r="B15" s="2107">
        <f>D15+F15</f>
        <v>1964</v>
      </c>
      <c r="C15" s="2107">
        <f>E15+G15</f>
        <v>876</v>
      </c>
      <c r="D15" s="1277">
        <v>1964</v>
      </c>
      <c r="E15" s="1277">
        <v>876</v>
      </c>
      <c r="F15" s="1277">
        <v>0</v>
      </c>
      <c r="G15" s="1277">
        <v>0</v>
      </c>
      <c r="H15" s="2109" t="s">
        <v>2254</v>
      </c>
    </row>
    <row r="16" spans="1:8" ht="23.45" customHeight="1">
      <c r="A16" s="2108" t="s">
        <v>2255</v>
      </c>
      <c r="B16" s="2107">
        <f t="shared" ref="B16:B22" si="0">D16+F16</f>
        <v>728</v>
      </c>
      <c r="C16" s="1278">
        <f>G16+E16</f>
        <v>422</v>
      </c>
      <c r="D16" s="1277">
        <v>728</v>
      </c>
      <c r="E16" s="1277">
        <v>422</v>
      </c>
      <c r="F16" s="1277">
        <v>0</v>
      </c>
      <c r="G16" s="1277">
        <v>0</v>
      </c>
      <c r="H16" s="2109" t="s">
        <v>2256</v>
      </c>
    </row>
    <row r="17" spans="1:8" ht="23.45" customHeight="1">
      <c r="A17" s="2108" t="s">
        <v>1607</v>
      </c>
      <c r="B17" s="2107">
        <f t="shared" si="0"/>
        <v>1214</v>
      </c>
      <c r="C17" s="1278">
        <f t="shared" ref="C17:C21" si="1">G17+E17</f>
        <v>842</v>
      </c>
      <c r="D17" s="1277">
        <v>498</v>
      </c>
      <c r="E17" s="1277">
        <v>349</v>
      </c>
      <c r="F17" s="1277">
        <v>716</v>
      </c>
      <c r="G17" s="1277">
        <v>493</v>
      </c>
      <c r="H17" s="2109" t="s">
        <v>1608</v>
      </c>
    </row>
    <row r="18" spans="1:8" ht="23.45" customHeight="1">
      <c r="A18" s="2108" t="s">
        <v>1609</v>
      </c>
      <c r="B18" s="2107">
        <f t="shared" si="0"/>
        <v>1425</v>
      </c>
      <c r="C18" s="1278">
        <f t="shared" si="1"/>
        <v>1048</v>
      </c>
      <c r="D18" s="1277">
        <v>621</v>
      </c>
      <c r="E18" s="1277">
        <v>466</v>
      </c>
      <c r="F18" s="1277">
        <v>804</v>
      </c>
      <c r="G18" s="1277">
        <v>582</v>
      </c>
      <c r="H18" s="2109" t="s">
        <v>1610</v>
      </c>
    </row>
    <row r="19" spans="1:8" ht="23.45" customHeight="1">
      <c r="A19" s="2108" t="s">
        <v>699</v>
      </c>
      <c r="B19" s="2107">
        <f t="shared" si="0"/>
        <v>1207</v>
      </c>
      <c r="C19" s="1278">
        <f t="shared" si="1"/>
        <v>449</v>
      </c>
      <c r="D19" s="1277">
        <v>593</v>
      </c>
      <c r="E19" s="1277">
        <v>198</v>
      </c>
      <c r="F19" s="1277">
        <v>614</v>
      </c>
      <c r="G19" s="1277">
        <v>251</v>
      </c>
      <c r="H19" s="2109" t="s">
        <v>1611</v>
      </c>
    </row>
    <row r="20" spans="1:8" ht="23.45" customHeight="1">
      <c r="A20" s="2108" t="s">
        <v>1612</v>
      </c>
      <c r="B20" s="2107">
        <f t="shared" si="0"/>
        <v>832</v>
      </c>
      <c r="C20" s="1278">
        <f t="shared" si="1"/>
        <v>513</v>
      </c>
      <c r="D20" s="1277">
        <v>0</v>
      </c>
      <c r="E20" s="1277">
        <v>0</v>
      </c>
      <c r="F20" s="1277">
        <v>832</v>
      </c>
      <c r="G20" s="1277">
        <v>513</v>
      </c>
      <c r="H20" s="2109" t="s">
        <v>1613</v>
      </c>
    </row>
    <row r="21" spans="1:8" ht="23.45" customHeight="1">
      <c r="A21" s="2108" t="s">
        <v>1614</v>
      </c>
      <c r="B21" s="2107">
        <f t="shared" si="0"/>
        <v>2160</v>
      </c>
      <c r="C21" s="1278">
        <f t="shared" si="1"/>
        <v>1001</v>
      </c>
      <c r="D21" s="1277">
        <v>0</v>
      </c>
      <c r="E21" s="1277">
        <v>0</v>
      </c>
      <c r="F21" s="1277">
        <v>2160</v>
      </c>
      <c r="G21" s="1277">
        <v>1001</v>
      </c>
      <c r="H21" s="2109" t="s">
        <v>1615</v>
      </c>
    </row>
    <row r="22" spans="1:8" ht="33.75" customHeight="1">
      <c r="A22" s="1754" t="s">
        <v>1616</v>
      </c>
      <c r="B22" s="2107">
        <f t="shared" si="0"/>
        <v>9530</v>
      </c>
      <c r="C22" s="1278">
        <f>SUM(C15:C21)</f>
        <v>5151</v>
      </c>
      <c r="D22" s="1278">
        <f>SUM(D15:D21)</f>
        <v>4404</v>
      </c>
      <c r="E22" s="1278">
        <f t="shared" ref="E22:G22" si="2">SUM(E15:E21)</f>
        <v>2311</v>
      </c>
      <c r="F22" s="1278">
        <f t="shared" si="2"/>
        <v>5126</v>
      </c>
      <c r="G22" s="1278">
        <f t="shared" si="2"/>
        <v>2840</v>
      </c>
      <c r="H22" s="1528" t="s">
        <v>1617</v>
      </c>
    </row>
    <row r="23" spans="1:8">
      <c r="A23" s="871"/>
      <c r="B23" s="869"/>
      <c r="C23" s="869"/>
      <c r="D23" s="870"/>
      <c r="E23" s="870"/>
      <c r="F23" s="870"/>
      <c r="G23" s="870"/>
      <c r="H23" s="874"/>
    </row>
    <row r="24" spans="1:8">
      <c r="A24" s="871"/>
      <c r="B24" s="869"/>
      <c r="C24" s="869"/>
      <c r="D24" s="870"/>
      <c r="E24" s="870"/>
      <c r="F24" s="870"/>
      <c r="G24" s="870"/>
      <c r="H24" s="872"/>
    </row>
    <row r="25" spans="1:8">
      <c r="A25" s="871"/>
      <c r="B25" s="869"/>
      <c r="C25" s="869"/>
      <c r="D25" s="870"/>
      <c r="E25" s="870"/>
      <c r="F25" s="870"/>
      <c r="G25" s="870"/>
      <c r="H25" s="873"/>
    </row>
    <row r="26" spans="1:8">
      <c r="A26" s="871"/>
      <c r="B26" s="869"/>
      <c r="C26" s="869"/>
      <c r="D26" s="870"/>
      <c r="E26" s="870"/>
      <c r="F26" s="870"/>
      <c r="G26" s="870"/>
      <c r="H26" s="872"/>
    </row>
    <row r="27" spans="1:8">
      <c r="A27" s="871"/>
      <c r="B27" s="869"/>
      <c r="C27" s="869"/>
      <c r="D27" s="870"/>
      <c r="E27" s="870"/>
      <c r="F27" s="870"/>
      <c r="G27" s="870"/>
      <c r="H27" s="872"/>
    </row>
    <row r="28" spans="1:8">
      <c r="A28" s="871"/>
      <c r="B28" s="869"/>
      <c r="C28" s="869"/>
      <c r="D28" s="870"/>
      <c r="E28" s="870"/>
      <c r="F28" s="870"/>
      <c r="G28" s="870"/>
      <c r="H28" s="872"/>
    </row>
    <row r="29" spans="1:8">
      <c r="A29" s="871"/>
      <c r="B29" s="869"/>
      <c r="C29" s="869"/>
      <c r="D29" s="870"/>
      <c r="E29" s="870"/>
      <c r="F29" s="870"/>
      <c r="G29" s="870"/>
      <c r="H29" s="872"/>
    </row>
    <row r="30" spans="1:8">
      <c r="A30" s="871"/>
      <c r="B30" s="869"/>
      <c r="C30" s="869"/>
      <c r="D30" s="870"/>
      <c r="E30" s="870"/>
      <c r="F30" s="870"/>
      <c r="G30" s="870"/>
      <c r="H30" s="872"/>
    </row>
    <row r="31" spans="1:8">
      <c r="A31" s="871"/>
      <c r="B31" s="869"/>
      <c r="C31" s="869"/>
      <c r="D31" s="870"/>
      <c r="E31" s="870"/>
      <c r="F31" s="870"/>
      <c r="G31" s="870"/>
      <c r="H31" s="872"/>
    </row>
    <row r="32" spans="1:8">
      <c r="A32" s="871"/>
      <c r="B32" s="869"/>
      <c r="C32" s="869"/>
      <c r="D32" s="870"/>
      <c r="E32" s="870"/>
      <c r="F32" s="870"/>
      <c r="G32" s="870"/>
      <c r="H32" s="872"/>
    </row>
    <row r="33" spans="1:8">
      <c r="A33" s="871"/>
      <c r="B33" s="869"/>
      <c r="C33" s="869"/>
      <c r="D33" s="870"/>
      <c r="E33" s="870"/>
      <c r="F33" s="870"/>
      <c r="G33" s="870"/>
      <c r="H33" s="872"/>
    </row>
    <row r="34" spans="1:8">
      <c r="A34" s="871"/>
      <c r="B34" s="869"/>
      <c r="C34" s="869"/>
      <c r="D34" s="870"/>
      <c r="E34" s="870"/>
      <c r="F34" s="870"/>
      <c r="G34" s="870"/>
      <c r="H34" s="872"/>
    </row>
    <row r="35" spans="1:8">
      <c r="A35" s="882"/>
      <c r="B35" s="877"/>
      <c r="C35" s="877"/>
      <c r="D35" s="877"/>
      <c r="E35" s="877"/>
      <c r="F35" s="877"/>
      <c r="G35" s="877"/>
      <c r="H35" s="1198"/>
    </row>
    <row r="36" spans="1:8">
      <c r="A36" s="1541"/>
      <c r="B36" s="1238"/>
      <c r="C36" s="875"/>
      <c r="D36" s="877"/>
      <c r="E36" s="877"/>
      <c r="F36" s="877"/>
      <c r="G36" s="877"/>
      <c r="H36" s="323"/>
    </row>
    <row r="37" spans="1:8">
      <c r="A37" s="1541"/>
      <c r="B37" s="854"/>
      <c r="C37" s="876"/>
      <c r="D37" s="877"/>
      <c r="E37" s="877"/>
      <c r="F37" s="877"/>
      <c r="G37" s="877"/>
      <c r="H37" s="323"/>
    </row>
    <row r="38" spans="1:8">
      <c r="A38" s="1541"/>
      <c r="B38" s="854"/>
      <c r="C38" s="876"/>
      <c r="D38" s="877"/>
      <c r="E38" s="877"/>
      <c r="F38" s="877"/>
      <c r="G38" s="877"/>
      <c r="H38" s="323"/>
    </row>
    <row r="39" spans="1:8">
      <c r="A39" s="323"/>
      <c r="B39" s="323"/>
      <c r="C39" s="323"/>
      <c r="D39" s="323"/>
      <c r="E39" s="323"/>
      <c r="F39" s="323"/>
      <c r="G39" s="323"/>
      <c r="H39" s="889"/>
    </row>
    <row r="40" spans="1:8">
      <c r="A40" s="1542" t="s">
        <v>1578</v>
      </c>
      <c r="B40" s="1542"/>
      <c r="C40" s="1542"/>
      <c r="D40" s="1543"/>
      <c r="E40" s="856"/>
      <c r="F40" s="856"/>
      <c r="G40" s="856"/>
      <c r="H40" s="1544" t="s">
        <v>1577</v>
      </c>
    </row>
    <row r="41" spans="1:8">
      <c r="A41" s="121"/>
      <c r="B41" s="121"/>
      <c r="C41" s="121"/>
      <c r="D41" s="121"/>
      <c r="E41" s="121"/>
      <c r="F41" s="121"/>
      <c r="G41" s="121"/>
      <c r="H41" s="137"/>
    </row>
    <row r="42" spans="1:8">
      <c r="A42" s="121"/>
      <c r="B42" s="121"/>
      <c r="C42" s="121"/>
      <c r="D42" s="121"/>
      <c r="E42" s="121"/>
      <c r="F42" s="121"/>
      <c r="G42" s="121"/>
      <c r="H42" s="137"/>
    </row>
    <row r="43" spans="1:8">
      <c r="A43" s="121"/>
      <c r="B43" s="121"/>
      <c r="C43" s="121"/>
      <c r="D43" s="121"/>
      <c r="E43" s="121"/>
      <c r="F43" s="121"/>
      <c r="G43" s="121"/>
      <c r="H43" s="137"/>
    </row>
    <row r="44" spans="1:8">
      <c r="A44" s="121"/>
      <c r="B44" s="121"/>
      <c r="C44" s="121"/>
      <c r="D44" s="121"/>
      <c r="E44" s="121"/>
      <c r="F44" s="121"/>
      <c r="G44" s="121"/>
      <c r="H44" s="137"/>
    </row>
    <row r="45" spans="1:8">
      <c r="A45" s="121"/>
      <c r="B45" s="121"/>
      <c r="C45" s="121"/>
      <c r="D45" s="121"/>
      <c r="E45" s="121"/>
      <c r="F45" s="121"/>
      <c r="G45" s="121"/>
      <c r="H45" s="137"/>
    </row>
    <row r="46" spans="1:8">
      <c r="A46" s="514"/>
      <c r="B46" s="121"/>
      <c r="C46" s="121"/>
      <c r="D46" s="121"/>
      <c r="E46" s="121"/>
      <c r="F46" s="121"/>
      <c r="G46" s="121"/>
      <c r="H46" s="561"/>
    </row>
    <row r="47" spans="1:8">
      <c r="A47" s="121"/>
      <c r="B47" s="121"/>
      <c r="C47" s="121"/>
      <c r="D47" s="121"/>
      <c r="E47" s="121"/>
      <c r="F47" s="121"/>
      <c r="G47" s="121"/>
      <c r="H47" s="121"/>
    </row>
    <row r="48" spans="1:8">
      <c r="A48" s="1267"/>
      <c r="B48" s="1267"/>
      <c r="C48" s="1267"/>
      <c r="D48" s="1267"/>
      <c r="E48" s="1267"/>
      <c r="F48" s="1267"/>
      <c r="G48" s="1267"/>
      <c r="H48" s="1267"/>
    </row>
    <row r="49" spans="1:8">
      <c r="A49" s="121"/>
      <c r="B49" s="121"/>
      <c r="C49" s="121"/>
      <c r="D49" s="121"/>
      <c r="E49" s="121"/>
      <c r="F49" s="121"/>
      <c r="G49" s="121"/>
      <c r="H49" s="137"/>
    </row>
  </sheetData>
  <mergeCells count="11">
    <mergeCell ref="A11:A12"/>
    <mergeCell ref="H11:H12"/>
    <mergeCell ref="F4:H4"/>
    <mergeCell ref="F5:H5"/>
    <mergeCell ref="F6:H6"/>
    <mergeCell ref="B11:C11"/>
    <mergeCell ref="D11:E11"/>
    <mergeCell ref="F11:G11"/>
    <mergeCell ref="B12:C12"/>
    <mergeCell ref="D12:E12"/>
    <mergeCell ref="F12:G12"/>
  </mergeCells>
  <conditionalFormatting sqref="B44:C44">
    <cfRule type="cellIs" dxfId="2" priority="1" operator="equal">
      <formula>1</formula>
    </cfRule>
  </conditionalFormatting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A1:E116"/>
  <sheetViews>
    <sheetView view="pageLayout" zoomScale="70" zoomScaleSheetLayoutView="93" zoomScalePageLayoutView="70" workbookViewId="0"/>
  </sheetViews>
  <sheetFormatPr baseColWidth="10" defaultRowHeight="15"/>
  <cols>
    <col min="1" max="1" width="35.42578125" customWidth="1"/>
    <col min="2" max="2" width="12.7109375" customWidth="1"/>
    <col min="3" max="3" width="18.28515625" customWidth="1"/>
    <col min="4" max="4" width="14.42578125" customWidth="1"/>
    <col min="5" max="5" width="32.7109375" customWidth="1"/>
  </cols>
  <sheetData>
    <row r="1" spans="1:5" ht="22.5">
      <c r="A1" s="24" t="s">
        <v>0</v>
      </c>
      <c r="B1" s="25"/>
      <c r="C1" s="25"/>
      <c r="D1" s="25"/>
      <c r="E1" s="26" t="s">
        <v>1</v>
      </c>
    </row>
    <row r="2" spans="1:5" ht="18.75">
      <c r="A2" s="27" t="s">
        <v>18</v>
      </c>
      <c r="B2" s="25"/>
      <c r="C2" s="25"/>
      <c r="D2" s="25"/>
      <c r="E2" s="28"/>
    </row>
    <row r="3" spans="1:5" ht="20.25">
      <c r="A3" s="29" t="s">
        <v>19</v>
      </c>
      <c r="B3" s="25"/>
      <c r="C3" s="25"/>
      <c r="D3" s="25"/>
      <c r="E3" s="30" t="s">
        <v>1579</v>
      </c>
    </row>
    <row r="4" spans="1:5" ht="20.25">
      <c r="A4" s="31" t="s">
        <v>2241</v>
      </c>
      <c r="B4" s="25"/>
      <c r="C4" s="25"/>
      <c r="D4" s="2493" t="s">
        <v>2242</v>
      </c>
      <c r="E4" s="2493"/>
    </row>
    <row r="5" spans="1:5" ht="20.25">
      <c r="A5" s="31" t="s">
        <v>21</v>
      </c>
      <c r="B5" s="25"/>
      <c r="C5" s="25"/>
      <c r="D5" s="25"/>
      <c r="E5" s="32" t="s">
        <v>22</v>
      </c>
    </row>
    <row r="6" spans="1:5" ht="18.75">
      <c r="A6" s="31"/>
      <c r="B6" s="25"/>
      <c r="C6" s="25"/>
      <c r="D6" s="25"/>
      <c r="E6" s="33"/>
    </row>
    <row r="7" spans="1:5">
      <c r="A7" s="2172" t="s">
        <v>2236</v>
      </c>
      <c r="B7" s="2494" t="s">
        <v>1450</v>
      </c>
      <c r="C7" s="2494"/>
      <c r="D7" s="34" t="s">
        <v>24</v>
      </c>
      <c r="E7" s="1589" t="s">
        <v>2235</v>
      </c>
    </row>
    <row r="8" spans="1:5">
      <c r="A8" s="25"/>
      <c r="B8" s="35" t="s">
        <v>11</v>
      </c>
      <c r="C8" s="35" t="s">
        <v>25</v>
      </c>
      <c r="D8" s="36" t="s">
        <v>26</v>
      </c>
      <c r="E8" s="25"/>
    </row>
    <row r="9" spans="1:5">
      <c r="A9" s="37"/>
      <c r="B9" s="38" t="s">
        <v>27</v>
      </c>
      <c r="C9" s="38" t="s">
        <v>28</v>
      </c>
      <c r="D9" s="35"/>
      <c r="E9" s="39"/>
    </row>
    <row r="10" spans="1:5">
      <c r="A10" s="25"/>
      <c r="B10" s="38"/>
      <c r="C10" s="38"/>
      <c r="D10" s="35"/>
      <c r="E10" s="40"/>
    </row>
    <row r="11" spans="1:5">
      <c r="A11" s="2161" t="s">
        <v>29</v>
      </c>
      <c r="B11" s="2162">
        <f>SUM(B12:B19)</f>
        <v>16903</v>
      </c>
      <c r="C11" s="2162">
        <f>SUM(C12:C19)</f>
        <v>8174</v>
      </c>
      <c r="D11" s="2162">
        <f>SUM(D12:D19)</f>
        <v>662</v>
      </c>
      <c r="E11" s="42" t="s">
        <v>30</v>
      </c>
    </row>
    <row r="12" spans="1:5">
      <c r="A12" s="2163" t="s">
        <v>31</v>
      </c>
      <c r="B12" s="2164">
        <v>211</v>
      </c>
      <c r="C12" s="2164">
        <v>114</v>
      </c>
      <c r="D12" s="2164">
        <v>0</v>
      </c>
      <c r="E12" s="45" t="s">
        <v>32</v>
      </c>
    </row>
    <row r="13" spans="1:5">
      <c r="A13" s="2163" t="s">
        <v>33</v>
      </c>
      <c r="B13" s="2164">
        <v>491</v>
      </c>
      <c r="C13" s="2164">
        <v>250</v>
      </c>
      <c r="D13" s="2164">
        <v>22</v>
      </c>
      <c r="E13" s="45" t="s">
        <v>34</v>
      </c>
    </row>
    <row r="14" spans="1:5">
      <c r="A14" s="2165" t="s">
        <v>35</v>
      </c>
      <c r="B14" s="2164">
        <v>0</v>
      </c>
      <c r="C14" s="2164">
        <v>0</v>
      </c>
      <c r="D14" s="2164">
        <v>0</v>
      </c>
      <c r="E14" s="45" t="s">
        <v>36</v>
      </c>
    </row>
    <row r="15" spans="1:5">
      <c r="A15" s="2166" t="s">
        <v>37</v>
      </c>
      <c r="B15" s="2164">
        <v>291</v>
      </c>
      <c r="C15" s="2164">
        <v>138</v>
      </c>
      <c r="D15" s="2164">
        <v>31</v>
      </c>
      <c r="E15" s="45" t="s">
        <v>38</v>
      </c>
    </row>
    <row r="16" spans="1:5">
      <c r="A16" s="2166" t="s">
        <v>39</v>
      </c>
      <c r="B16" s="2164">
        <v>0</v>
      </c>
      <c r="C16" s="2164">
        <v>0</v>
      </c>
      <c r="D16" s="2164">
        <v>0</v>
      </c>
      <c r="E16" s="45" t="s">
        <v>40</v>
      </c>
    </row>
    <row r="17" spans="1:5">
      <c r="A17" s="2166" t="s">
        <v>41</v>
      </c>
      <c r="B17" s="2164">
        <v>12554</v>
      </c>
      <c r="C17" s="2164">
        <v>6020</v>
      </c>
      <c r="D17" s="2164">
        <v>545</v>
      </c>
      <c r="E17" s="45" t="s">
        <v>42</v>
      </c>
    </row>
    <row r="18" spans="1:5">
      <c r="A18" s="2166" t="s">
        <v>43</v>
      </c>
      <c r="B18" s="2164">
        <v>1222</v>
      </c>
      <c r="C18" s="2164">
        <v>612</v>
      </c>
      <c r="D18" s="2164">
        <v>64</v>
      </c>
      <c r="E18" s="45" t="s">
        <v>44</v>
      </c>
    </row>
    <row r="19" spans="1:5">
      <c r="A19" s="2166" t="s">
        <v>45</v>
      </c>
      <c r="B19" s="2164">
        <v>2134</v>
      </c>
      <c r="C19" s="2164">
        <v>1040</v>
      </c>
      <c r="D19" s="2164">
        <v>0</v>
      </c>
      <c r="E19" s="45" t="s">
        <v>46</v>
      </c>
    </row>
    <row r="20" spans="1:5">
      <c r="A20" s="2167" t="s">
        <v>47</v>
      </c>
      <c r="B20" s="2162">
        <f>SUM(B21:B28)</f>
        <v>3954</v>
      </c>
      <c r="C20" s="2162">
        <f>SUM(C21:C28)</f>
        <v>1891</v>
      </c>
      <c r="D20" s="2162">
        <f>SUM(D21:D28)</f>
        <v>134</v>
      </c>
      <c r="E20" s="49" t="s">
        <v>48</v>
      </c>
    </row>
    <row r="21" spans="1:5">
      <c r="A21" s="2163" t="s">
        <v>49</v>
      </c>
      <c r="B21" s="2164">
        <v>472</v>
      </c>
      <c r="C21" s="2164">
        <v>226</v>
      </c>
      <c r="D21" s="2164">
        <v>29</v>
      </c>
      <c r="E21" s="50" t="s">
        <v>50</v>
      </c>
    </row>
    <row r="22" spans="1:5">
      <c r="A22" s="2163" t="s">
        <v>51</v>
      </c>
      <c r="B22" s="2164">
        <v>12</v>
      </c>
      <c r="C22" s="2164">
        <v>4</v>
      </c>
      <c r="D22" s="2164">
        <v>0</v>
      </c>
      <c r="E22" s="50" t="s">
        <v>52</v>
      </c>
    </row>
    <row r="23" spans="1:5">
      <c r="A23" s="2163" t="s">
        <v>53</v>
      </c>
      <c r="B23" s="2164">
        <v>187</v>
      </c>
      <c r="C23" s="2164">
        <v>89</v>
      </c>
      <c r="D23" s="2164">
        <v>23</v>
      </c>
      <c r="E23" s="50" t="s">
        <v>1408</v>
      </c>
    </row>
    <row r="24" spans="1:5">
      <c r="A24" s="2163" t="s">
        <v>55</v>
      </c>
      <c r="B24" s="2164">
        <v>349</v>
      </c>
      <c r="C24" s="2164">
        <v>166</v>
      </c>
      <c r="D24" s="2164">
        <v>16</v>
      </c>
      <c r="E24" s="45" t="s">
        <v>56</v>
      </c>
    </row>
    <row r="25" spans="1:5">
      <c r="A25" s="2163" t="s">
        <v>57</v>
      </c>
      <c r="B25" s="2164">
        <v>137</v>
      </c>
      <c r="C25" s="2164">
        <v>63</v>
      </c>
      <c r="D25" s="2164">
        <v>11</v>
      </c>
      <c r="E25" s="50" t="s">
        <v>58</v>
      </c>
    </row>
    <row r="26" spans="1:5">
      <c r="A26" s="2163" t="s">
        <v>59</v>
      </c>
      <c r="B26" s="2164">
        <v>1628</v>
      </c>
      <c r="C26" s="2164">
        <v>775</v>
      </c>
      <c r="D26" s="2164">
        <v>0</v>
      </c>
      <c r="E26" s="50" t="s">
        <v>60</v>
      </c>
    </row>
    <row r="27" spans="1:5">
      <c r="A27" s="2163" t="s">
        <v>61</v>
      </c>
      <c r="B27" s="2164">
        <v>659</v>
      </c>
      <c r="C27" s="2164">
        <v>318</v>
      </c>
      <c r="D27" s="2164">
        <v>13</v>
      </c>
      <c r="E27" s="50" t="s">
        <v>705</v>
      </c>
    </row>
    <row r="28" spans="1:5">
      <c r="A28" s="2163" t="s">
        <v>63</v>
      </c>
      <c r="B28" s="2164">
        <v>510</v>
      </c>
      <c r="C28" s="2164">
        <v>250</v>
      </c>
      <c r="D28" s="2164">
        <v>42</v>
      </c>
      <c r="E28" s="50" t="s">
        <v>64</v>
      </c>
    </row>
    <row r="29" spans="1:5">
      <c r="A29" s="2161" t="s">
        <v>65</v>
      </c>
      <c r="B29" s="2162">
        <f>SUM(B30:B38)</f>
        <v>10351</v>
      </c>
      <c r="C29" s="2162">
        <f>SUM(C30:C38)</f>
        <v>5043</v>
      </c>
      <c r="D29" s="2162">
        <f>SUM(D30:D38)</f>
        <v>104</v>
      </c>
      <c r="E29" s="42" t="s">
        <v>66</v>
      </c>
    </row>
    <row r="30" spans="1:5">
      <c r="A30" s="2168" t="s">
        <v>67</v>
      </c>
      <c r="B30" s="2164">
        <v>4236</v>
      </c>
      <c r="C30" s="2164">
        <v>2112</v>
      </c>
      <c r="D30" s="2164">
        <v>2</v>
      </c>
      <c r="E30" s="45" t="s">
        <v>68</v>
      </c>
    </row>
    <row r="31" spans="1:5">
      <c r="A31" s="2169" t="s">
        <v>69</v>
      </c>
      <c r="B31" s="2164">
        <v>443</v>
      </c>
      <c r="C31" s="2164">
        <v>200</v>
      </c>
      <c r="D31" s="2164">
        <v>0</v>
      </c>
      <c r="E31" s="45" t="s">
        <v>70</v>
      </c>
    </row>
    <row r="32" spans="1:5">
      <c r="A32" s="2168" t="s">
        <v>71</v>
      </c>
      <c r="B32" s="2164">
        <v>385</v>
      </c>
      <c r="C32" s="2164">
        <v>184</v>
      </c>
      <c r="D32" s="2164">
        <v>2</v>
      </c>
      <c r="E32" s="45" t="s">
        <v>72</v>
      </c>
    </row>
    <row r="33" spans="1:5">
      <c r="A33" s="2163" t="s">
        <v>73</v>
      </c>
      <c r="B33" s="2164">
        <v>2877</v>
      </c>
      <c r="C33" s="2164">
        <v>1372</v>
      </c>
      <c r="D33" s="2164">
        <v>4</v>
      </c>
      <c r="E33" s="45" t="s">
        <v>74</v>
      </c>
    </row>
    <row r="34" spans="1:5">
      <c r="A34" s="2169" t="s">
        <v>75</v>
      </c>
      <c r="B34" s="2164">
        <v>22</v>
      </c>
      <c r="C34" s="2164">
        <v>14</v>
      </c>
      <c r="D34" s="2164">
        <v>0</v>
      </c>
      <c r="E34" s="45" t="s">
        <v>1409</v>
      </c>
    </row>
    <row r="35" spans="1:5">
      <c r="A35" s="2163" t="s">
        <v>76</v>
      </c>
      <c r="B35" s="2164">
        <v>423</v>
      </c>
      <c r="C35" s="2164">
        <v>200</v>
      </c>
      <c r="D35" s="2164">
        <v>0</v>
      </c>
      <c r="E35" s="45" t="s">
        <v>77</v>
      </c>
    </row>
    <row r="36" spans="1:5">
      <c r="A36" s="2163" t="s">
        <v>78</v>
      </c>
      <c r="B36" s="2164">
        <v>699</v>
      </c>
      <c r="C36" s="2164">
        <v>346</v>
      </c>
      <c r="D36" s="2164">
        <v>62</v>
      </c>
      <c r="E36" s="45" t="s">
        <v>79</v>
      </c>
    </row>
    <row r="37" spans="1:5">
      <c r="A37" s="2163" t="s">
        <v>80</v>
      </c>
      <c r="B37" s="2164">
        <v>1045</v>
      </c>
      <c r="C37" s="2164">
        <v>511</v>
      </c>
      <c r="D37" s="2164">
        <v>27</v>
      </c>
      <c r="E37" s="45" t="s">
        <v>81</v>
      </c>
    </row>
    <row r="38" spans="1:5">
      <c r="A38" s="2163" t="s">
        <v>82</v>
      </c>
      <c r="B38" s="2164">
        <v>221</v>
      </c>
      <c r="C38" s="2164">
        <v>104</v>
      </c>
      <c r="D38" s="2164">
        <v>7</v>
      </c>
      <c r="E38" s="45" t="s">
        <v>83</v>
      </c>
    </row>
    <row r="39" spans="1:5">
      <c r="A39" s="2170" t="s">
        <v>84</v>
      </c>
      <c r="B39" s="2162">
        <f>SUM(B40:B46)</f>
        <v>21588</v>
      </c>
      <c r="C39" s="2162">
        <f>SUM(C40:C46)</f>
        <v>10411</v>
      </c>
      <c r="D39" s="2162">
        <f>SUM(D40:D46)</f>
        <v>360</v>
      </c>
      <c r="E39" s="42" t="s">
        <v>85</v>
      </c>
    </row>
    <row r="40" spans="1:5">
      <c r="A40" s="2168" t="s">
        <v>86</v>
      </c>
      <c r="B40" s="2164">
        <v>3965</v>
      </c>
      <c r="C40" s="2164">
        <v>1930</v>
      </c>
      <c r="D40" s="2164">
        <v>145</v>
      </c>
      <c r="E40" s="50" t="s">
        <v>87</v>
      </c>
    </row>
    <row r="41" spans="1:5">
      <c r="A41" s="2168" t="s">
        <v>88</v>
      </c>
      <c r="B41" s="2164">
        <v>1693</v>
      </c>
      <c r="C41" s="2164">
        <v>776</v>
      </c>
      <c r="D41" s="2164">
        <v>61</v>
      </c>
      <c r="E41" s="45" t="s">
        <v>89</v>
      </c>
    </row>
    <row r="42" spans="1:5">
      <c r="A42" s="2168" t="s">
        <v>90</v>
      </c>
      <c r="B42" s="2164">
        <v>238</v>
      </c>
      <c r="C42" s="2164">
        <v>101</v>
      </c>
      <c r="D42" s="2164">
        <v>10</v>
      </c>
      <c r="E42" s="45" t="s">
        <v>91</v>
      </c>
    </row>
    <row r="43" spans="1:5">
      <c r="A43" s="2168" t="s">
        <v>92</v>
      </c>
      <c r="B43" s="2164">
        <v>10431</v>
      </c>
      <c r="C43" s="2164">
        <v>5073</v>
      </c>
      <c r="D43" s="2164">
        <v>30</v>
      </c>
      <c r="E43" s="45" t="s">
        <v>93</v>
      </c>
    </row>
    <row r="44" spans="1:5">
      <c r="A44" s="2168" t="s">
        <v>94</v>
      </c>
      <c r="B44" s="2164">
        <v>702</v>
      </c>
      <c r="C44" s="2164">
        <v>354</v>
      </c>
      <c r="D44" s="2164">
        <v>40</v>
      </c>
      <c r="E44" s="50" t="s">
        <v>95</v>
      </c>
    </row>
    <row r="45" spans="1:5">
      <c r="A45" s="2168" t="s">
        <v>96</v>
      </c>
      <c r="B45" s="2164">
        <v>1388</v>
      </c>
      <c r="C45" s="2164">
        <v>654</v>
      </c>
      <c r="D45" s="2164">
        <v>50</v>
      </c>
      <c r="E45" s="50" t="s">
        <v>97</v>
      </c>
    </row>
    <row r="46" spans="1:5">
      <c r="A46" s="2168" t="s">
        <v>98</v>
      </c>
      <c r="B46" s="2164">
        <v>3171</v>
      </c>
      <c r="C46" s="2164">
        <v>1523</v>
      </c>
      <c r="D46" s="2164">
        <v>24</v>
      </c>
      <c r="E46" s="45" t="s">
        <v>99</v>
      </c>
    </row>
    <row r="47" spans="1:5">
      <c r="A47" s="2171" t="s">
        <v>100</v>
      </c>
      <c r="B47" s="2162">
        <f>SUM(B48:B52)</f>
        <v>5033</v>
      </c>
      <c r="C47" s="2162">
        <f>SUM(C48:C52)</f>
        <v>2441</v>
      </c>
      <c r="D47" s="2162">
        <f>SUM(D48:D52)</f>
        <v>62</v>
      </c>
      <c r="E47" s="42" t="s">
        <v>101</v>
      </c>
    </row>
    <row r="48" spans="1:5">
      <c r="A48" s="2163" t="s">
        <v>102</v>
      </c>
      <c r="B48" s="2164">
        <v>835</v>
      </c>
      <c r="C48" s="2164">
        <v>418</v>
      </c>
      <c r="D48" s="2164">
        <v>54</v>
      </c>
      <c r="E48" s="45" t="s">
        <v>103</v>
      </c>
    </row>
    <row r="49" spans="1:5">
      <c r="A49" s="2168" t="s">
        <v>104</v>
      </c>
      <c r="B49" s="2164">
        <v>1450</v>
      </c>
      <c r="C49" s="2164">
        <v>704</v>
      </c>
      <c r="D49" s="2164">
        <v>0</v>
      </c>
      <c r="E49" s="45" t="s">
        <v>105</v>
      </c>
    </row>
    <row r="50" spans="1:5">
      <c r="A50" s="2168" t="s">
        <v>106</v>
      </c>
      <c r="B50" s="2164">
        <v>1037</v>
      </c>
      <c r="C50" s="2164">
        <v>490</v>
      </c>
      <c r="D50" s="2164">
        <v>8</v>
      </c>
      <c r="E50" s="45" t="s">
        <v>107</v>
      </c>
    </row>
    <row r="51" spans="1:5">
      <c r="A51" s="2168" t="s">
        <v>108</v>
      </c>
      <c r="B51" s="2164">
        <v>1209</v>
      </c>
      <c r="C51" s="2164">
        <v>575</v>
      </c>
      <c r="D51" s="2164">
        <v>0</v>
      </c>
      <c r="E51" s="45" t="s">
        <v>109</v>
      </c>
    </row>
    <row r="52" spans="1:5">
      <c r="A52" s="2168" t="s">
        <v>110</v>
      </c>
      <c r="B52" s="2164">
        <v>502</v>
      </c>
      <c r="C52" s="2164">
        <v>254</v>
      </c>
      <c r="D52" s="2164">
        <v>0</v>
      </c>
      <c r="E52" s="50" t="s">
        <v>111</v>
      </c>
    </row>
    <row r="56" spans="1:5" ht="22.5">
      <c r="A56" s="56" t="s">
        <v>0</v>
      </c>
      <c r="B56" s="57"/>
      <c r="C56" s="57"/>
      <c r="D56" s="57"/>
      <c r="E56" s="58" t="s">
        <v>1</v>
      </c>
    </row>
    <row r="57" spans="1:5" ht="18.75">
      <c r="A57" s="59"/>
      <c r="B57" s="57"/>
      <c r="C57" s="57"/>
      <c r="D57" s="57"/>
      <c r="E57" s="60"/>
    </row>
    <row r="58" spans="1:5" ht="20.25">
      <c r="A58" s="61" t="s">
        <v>19</v>
      </c>
      <c r="B58" s="62"/>
      <c r="C58" s="62"/>
      <c r="D58" s="62"/>
      <c r="E58" s="63" t="s">
        <v>20</v>
      </c>
    </row>
    <row r="59" spans="1:5" ht="20.25">
      <c r="A59" s="31" t="s">
        <v>2241</v>
      </c>
      <c r="B59" s="62"/>
      <c r="C59" s="62"/>
      <c r="D59" s="2493" t="s">
        <v>2242</v>
      </c>
      <c r="E59" s="2493"/>
    </row>
    <row r="60" spans="1:5" ht="18.75">
      <c r="A60" s="64" t="s">
        <v>112</v>
      </c>
      <c r="B60" s="65"/>
      <c r="C60" s="65"/>
      <c r="D60" s="65"/>
      <c r="E60" s="66" t="s">
        <v>113</v>
      </c>
    </row>
    <row r="61" spans="1:5" ht="18.75">
      <c r="A61" s="64"/>
      <c r="B61" s="65"/>
      <c r="C61" s="65"/>
      <c r="D61" s="65"/>
      <c r="E61" s="62"/>
    </row>
    <row r="62" spans="1:5">
      <c r="A62" s="1681" t="s">
        <v>2236</v>
      </c>
      <c r="B62" s="2491" t="s">
        <v>23</v>
      </c>
      <c r="C62" s="2491"/>
      <c r="D62" s="2180" t="s">
        <v>24</v>
      </c>
      <c r="E62" s="1593" t="s">
        <v>2235</v>
      </c>
    </row>
    <row r="63" spans="1:5">
      <c r="A63" s="57"/>
      <c r="B63" s="2181" t="s">
        <v>11</v>
      </c>
      <c r="C63" s="2181" t="s">
        <v>25</v>
      </c>
      <c r="D63" s="2182" t="s">
        <v>26</v>
      </c>
      <c r="E63" s="57"/>
    </row>
    <row r="64" spans="1:5">
      <c r="A64" s="68"/>
      <c r="B64" s="2183" t="s">
        <v>27</v>
      </c>
      <c r="C64" s="2183" t="s">
        <v>28</v>
      </c>
      <c r="D64" s="2181"/>
      <c r="E64" s="70"/>
    </row>
    <row r="65" spans="1:5">
      <c r="A65" s="57"/>
      <c r="B65" s="69"/>
      <c r="C65" s="69"/>
      <c r="D65" s="67"/>
      <c r="E65" s="71"/>
    </row>
    <row r="66" spans="1:5">
      <c r="A66" s="1638" t="s">
        <v>114</v>
      </c>
      <c r="B66" s="2173">
        <f>SUM(B67:B75)</f>
        <v>21578</v>
      </c>
      <c r="C66" s="2173">
        <f>SUM(C67:C75)</f>
        <v>10452</v>
      </c>
      <c r="D66" s="2174">
        <f>SUM(D67:D75)</f>
        <v>651</v>
      </c>
      <c r="E66" s="73" t="s">
        <v>115</v>
      </c>
    </row>
    <row r="67" spans="1:5">
      <c r="A67" s="2175" t="s">
        <v>116</v>
      </c>
      <c r="B67" s="2164">
        <v>1021</v>
      </c>
      <c r="C67" s="2164">
        <v>498</v>
      </c>
      <c r="D67" s="2164">
        <v>33</v>
      </c>
      <c r="E67" s="74" t="s">
        <v>117</v>
      </c>
    </row>
    <row r="68" spans="1:5">
      <c r="A68" s="2175" t="s">
        <v>118</v>
      </c>
      <c r="B68" s="2164">
        <v>811</v>
      </c>
      <c r="C68" s="2164">
        <v>385</v>
      </c>
      <c r="D68" s="2164">
        <v>55</v>
      </c>
      <c r="E68" s="74" t="s">
        <v>119</v>
      </c>
    </row>
    <row r="69" spans="1:5">
      <c r="A69" s="2176" t="s">
        <v>120</v>
      </c>
      <c r="B69" s="2177">
        <v>12606</v>
      </c>
      <c r="C69" s="2177">
        <v>6127</v>
      </c>
      <c r="D69" s="2177">
        <v>346</v>
      </c>
      <c r="E69" s="74" t="s">
        <v>121</v>
      </c>
    </row>
    <row r="70" spans="1:5">
      <c r="A70" s="2175" t="s">
        <v>122</v>
      </c>
      <c r="B70" s="2164">
        <v>1268</v>
      </c>
      <c r="C70" s="2164">
        <v>615</v>
      </c>
      <c r="D70" s="2164">
        <v>57</v>
      </c>
      <c r="E70" s="74" t="s">
        <v>123</v>
      </c>
    </row>
    <row r="71" spans="1:5">
      <c r="A71" s="2175" t="s">
        <v>124</v>
      </c>
      <c r="B71" s="2164">
        <v>723</v>
      </c>
      <c r="C71" s="2164">
        <v>362</v>
      </c>
      <c r="D71" s="2164">
        <v>4</v>
      </c>
      <c r="E71" s="74" t="s">
        <v>125</v>
      </c>
    </row>
    <row r="72" spans="1:5">
      <c r="A72" s="2175" t="s">
        <v>126</v>
      </c>
      <c r="B72" s="2164">
        <v>1338</v>
      </c>
      <c r="C72" s="2164">
        <v>651</v>
      </c>
      <c r="D72" s="2164">
        <v>38</v>
      </c>
      <c r="E72" s="74" t="s">
        <v>127</v>
      </c>
    </row>
    <row r="73" spans="1:5">
      <c r="A73" s="2175" t="s">
        <v>128</v>
      </c>
      <c r="B73" s="2164">
        <v>3399</v>
      </c>
      <c r="C73" s="2164">
        <v>1613</v>
      </c>
      <c r="D73" s="2164">
        <v>73</v>
      </c>
      <c r="E73" s="74" t="s">
        <v>129</v>
      </c>
    </row>
    <row r="74" spans="1:5">
      <c r="A74" s="2175" t="s">
        <v>130</v>
      </c>
      <c r="B74" s="2164">
        <v>111</v>
      </c>
      <c r="C74" s="2164">
        <v>48</v>
      </c>
      <c r="D74" s="2164">
        <v>12</v>
      </c>
      <c r="E74" s="74" t="s">
        <v>131</v>
      </c>
    </row>
    <row r="75" spans="1:5">
      <c r="A75" s="2175" t="s">
        <v>132</v>
      </c>
      <c r="B75" s="2164">
        <v>301</v>
      </c>
      <c r="C75" s="2164">
        <v>153</v>
      </c>
      <c r="D75" s="2164">
        <v>33</v>
      </c>
      <c r="E75" s="74" t="s">
        <v>133</v>
      </c>
    </row>
    <row r="76" spans="1:5">
      <c r="A76" s="1645" t="s">
        <v>134</v>
      </c>
      <c r="B76" s="2173">
        <f>SUM(B77:B84)</f>
        <v>17244</v>
      </c>
      <c r="C76" s="2173">
        <f>SUM(C77:C84)</f>
        <v>8375</v>
      </c>
      <c r="D76" s="2174">
        <f>SUM(D77:D84)</f>
        <v>520</v>
      </c>
      <c r="E76" s="76" t="s">
        <v>135</v>
      </c>
    </row>
    <row r="77" spans="1:5">
      <c r="A77" s="2175" t="s">
        <v>136</v>
      </c>
      <c r="B77" s="2164">
        <v>1894</v>
      </c>
      <c r="C77" s="2164">
        <v>928</v>
      </c>
      <c r="D77" s="2164">
        <v>105</v>
      </c>
      <c r="E77" s="74" t="s">
        <v>137</v>
      </c>
    </row>
    <row r="78" spans="1:5">
      <c r="A78" s="2175" t="s">
        <v>138</v>
      </c>
      <c r="B78" s="2164">
        <v>639</v>
      </c>
      <c r="C78" s="2164">
        <v>308</v>
      </c>
      <c r="D78" s="2164">
        <v>50</v>
      </c>
      <c r="E78" s="74" t="s">
        <v>139</v>
      </c>
    </row>
    <row r="79" spans="1:5">
      <c r="A79" s="2175" t="s">
        <v>140</v>
      </c>
      <c r="B79" s="2164">
        <v>2678</v>
      </c>
      <c r="C79" s="2164">
        <v>1318</v>
      </c>
      <c r="D79" s="2164">
        <v>69</v>
      </c>
      <c r="E79" s="74" t="s">
        <v>141</v>
      </c>
    </row>
    <row r="80" spans="1:5">
      <c r="A80" s="2175" t="s">
        <v>142</v>
      </c>
      <c r="B80" s="2164">
        <v>442</v>
      </c>
      <c r="C80" s="2164">
        <v>212</v>
      </c>
      <c r="D80" s="2164">
        <v>33</v>
      </c>
      <c r="E80" s="74" t="s">
        <v>143</v>
      </c>
    </row>
    <row r="81" spans="1:5">
      <c r="A81" s="2175" t="s">
        <v>144</v>
      </c>
      <c r="B81" s="2164">
        <v>7399</v>
      </c>
      <c r="C81" s="2164">
        <v>3533</v>
      </c>
      <c r="D81" s="2164">
        <v>135</v>
      </c>
      <c r="E81" s="74" t="s">
        <v>145</v>
      </c>
    </row>
    <row r="82" spans="1:5">
      <c r="A82" s="2175" t="s">
        <v>146</v>
      </c>
      <c r="B82" s="2164">
        <v>1339</v>
      </c>
      <c r="C82" s="2164">
        <v>657</v>
      </c>
      <c r="D82" s="2164">
        <v>45</v>
      </c>
      <c r="E82" s="74" t="s">
        <v>147</v>
      </c>
    </row>
    <row r="83" spans="1:5">
      <c r="A83" s="2175" t="s">
        <v>148</v>
      </c>
      <c r="B83" s="2164">
        <v>1659</v>
      </c>
      <c r="C83" s="2164">
        <v>786</v>
      </c>
      <c r="D83" s="2164">
        <v>17</v>
      </c>
      <c r="E83" s="74" t="s">
        <v>1574</v>
      </c>
    </row>
    <row r="84" spans="1:5">
      <c r="A84" s="2175" t="s">
        <v>149</v>
      </c>
      <c r="B84" s="2164">
        <v>1194</v>
      </c>
      <c r="C84" s="2164">
        <v>633</v>
      </c>
      <c r="D84" s="2164">
        <v>66</v>
      </c>
      <c r="E84" s="74" t="s">
        <v>150</v>
      </c>
    </row>
    <row r="85" spans="1:5">
      <c r="A85" s="1639" t="s">
        <v>151</v>
      </c>
      <c r="B85" s="2174">
        <f>SUM(B86:B90)</f>
        <v>3523</v>
      </c>
      <c r="C85" s="2174">
        <f>SUM(C86:C90)</f>
        <v>1753</v>
      </c>
      <c r="D85" s="2174">
        <f>SUM(D86:D90)</f>
        <v>182</v>
      </c>
      <c r="E85" s="78" t="s">
        <v>152</v>
      </c>
    </row>
    <row r="86" spans="1:5">
      <c r="A86" s="2175" t="s">
        <v>153</v>
      </c>
      <c r="B86" s="2164">
        <v>1560</v>
      </c>
      <c r="C86" s="2164">
        <v>796</v>
      </c>
      <c r="D86" s="2164">
        <v>64</v>
      </c>
      <c r="E86" s="74" t="s">
        <v>1575</v>
      </c>
    </row>
    <row r="87" spans="1:5">
      <c r="A87" s="2175" t="s">
        <v>155</v>
      </c>
      <c r="B87" s="2164">
        <v>568</v>
      </c>
      <c r="C87" s="2164">
        <v>291</v>
      </c>
      <c r="D87" s="2164">
        <v>19</v>
      </c>
      <c r="E87" s="74" t="s">
        <v>156</v>
      </c>
    </row>
    <row r="88" spans="1:5">
      <c r="A88" s="2175" t="s">
        <v>157</v>
      </c>
      <c r="B88" s="2164">
        <v>977</v>
      </c>
      <c r="C88" s="2164">
        <v>457</v>
      </c>
      <c r="D88" s="2164">
        <v>65</v>
      </c>
      <c r="E88" s="74" t="s">
        <v>158</v>
      </c>
    </row>
    <row r="89" spans="1:5">
      <c r="A89" s="2175" t="s">
        <v>159</v>
      </c>
      <c r="B89" s="2164">
        <v>274</v>
      </c>
      <c r="C89" s="2164">
        <v>132</v>
      </c>
      <c r="D89" s="2164">
        <v>23</v>
      </c>
      <c r="E89" s="74" t="s">
        <v>160</v>
      </c>
    </row>
    <row r="90" spans="1:5">
      <c r="A90" s="2175" t="s">
        <v>161</v>
      </c>
      <c r="B90" s="2164">
        <v>144</v>
      </c>
      <c r="C90" s="2164">
        <v>77</v>
      </c>
      <c r="D90" s="2164">
        <v>11</v>
      </c>
      <c r="E90" s="74" t="s">
        <v>162</v>
      </c>
    </row>
    <row r="91" spans="1:5">
      <c r="A91" s="1645" t="s">
        <v>163</v>
      </c>
      <c r="B91" s="2174">
        <f>SUM(B92:B97)</f>
        <v>19023</v>
      </c>
      <c r="C91" s="2174">
        <f>SUM(C92:C97)</f>
        <v>9336</v>
      </c>
      <c r="D91" s="2174">
        <f>SUM(D92:D97)</f>
        <v>584</v>
      </c>
      <c r="E91" s="79" t="s">
        <v>164</v>
      </c>
    </row>
    <row r="92" spans="1:5">
      <c r="A92" s="2175" t="s">
        <v>165</v>
      </c>
      <c r="B92" s="2164">
        <v>5801</v>
      </c>
      <c r="C92" s="2164">
        <v>2846</v>
      </c>
      <c r="D92" s="2164">
        <v>219</v>
      </c>
      <c r="E92" s="74" t="s">
        <v>166</v>
      </c>
    </row>
    <row r="93" spans="1:5">
      <c r="A93" s="2175" t="s">
        <v>167</v>
      </c>
      <c r="B93" s="2164">
        <v>4059</v>
      </c>
      <c r="C93" s="2164">
        <v>2014</v>
      </c>
      <c r="D93" s="2164">
        <v>106</v>
      </c>
      <c r="E93" s="74" t="s">
        <v>1576</v>
      </c>
    </row>
    <row r="94" spans="1:5">
      <c r="A94" s="2175" t="s">
        <v>169</v>
      </c>
      <c r="B94" s="2164">
        <v>7000</v>
      </c>
      <c r="C94" s="2164">
        <v>3443</v>
      </c>
      <c r="D94" s="2164">
        <v>135</v>
      </c>
      <c r="E94" s="74" t="s">
        <v>2385</v>
      </c>
    </row>
    <row r="95" spans="1:5">
      <c r="A95" s="2175" t="s">
        <v>171</v>
      </c>
      <c r="B95" s="2164">
        <v>1853</v>
      </c>
      <c r="C95" s="2164">
        <v>884</v>
      </c>
      <c r="D95" s="2164">
        <v>106</v>
      </c>
      <c r="E95" s="74" t="s">
        <v>172</v>
      </c>
    </row>
    <row r="96" spans="1:5">
      <c r="A96" s="2175" t="s">
        <v>173</v>
      </c>
      <c r="B96" s="2164">
        <v>125</v>
      </c>
      <c r="C96" s="2164">
        <v>55</v>
      </c>
      <c r="D96" s="2164">
        <v>10</v>
      </c>
      <c r="E96" s="74" t="s">
        <v>174</v>
      </c>
    </row>
    <row r="97" spans="1:5">
      <c r="A97" s="2175" t="s">
        <v>175</v>
      </c>
      <c r="B97" s="2164">
        <v>185</v>
      </c>
      <c r="C97" s="2164">
        <v>94</v>
      </c>
      <c r="D97" s="2164">
        <v>8</v>
      </c>
      <c r="E97" s="74" t="s">
        <v>176</v>
      </c>
    </row>
    <row r="98" spans="1:5">
      <c r="A98" s="1634" t="s">
        <v>177</v>
      </c>
      <c r="B98" s="2174">
        <f>SUM(B99:B102)</f>
        <v>1729</v>
      </c>
      <c r="C98" s="2174">
        <f>SUM(C99:C102)</f>
        <v>822</v>
      </c>
      <c r="D98" s="2174">
        <f>SUM(D99:D102)</f>
        <v>37</v>
      </c>
      <c r="E98" s="76" t="s">
        <v>178</v>
      </c>
    </row>
    <row r="99" spans="1:5">
      <c r="A99" s="2175" t="s">
        <v>179</v>
      </c>
      <c r="B99" s="2164">
        <v>22</v>
      </c>
      <c r="C99" s="2164">
        <v>7</v>
      </c>
      <c r="D99" s="2164">
        <v>1</v>
      </c>
      <c r="E99" s="74" t="s">
        <v>180</v>
      </c>
    </row>
    <row r="100" spans="1:5">
      <c r="A100" s="2175" t="s">
        <v>181</v>
      </c>
      <c r="B100" s="2164">
        <v>1037</v>
      </c>
      <c r="C100" s="2164">
        <v>492</v>
      </c>
      <c r="D100" s="2164">
        <v>3</v>
      </c>
      <c r="E100" s="74" t="s">
        <v>182</v>
      </c>
    </row>
    <row r="101" spans="1:5">
      <c r="A101" s="2175" t="s">
        <v>183</v>
      </c>
      <c r="B101" s="2164">
        <v>206</v>
      </c>
      <c r="C101" s="2164">
        <v>89</v>
      </c>
      <c r="D101" s="2164">
        <v>13</v>
      </c>
      <c r="E101" s="74" t="s">
        <v>184</v>
      </c>
    </row>
    <row r="102" spans="1:5">
      <c r="A102" s="2175" t="s">
        <v>185</v>
      </c>
      <c r="B102" s="2164">
        <v>464</v>
      </c>
      <c r="C102" s="2164">
        <v>234</v>
      </c>
      <c r="D102" s="2164">
        <v>20</v>
      </c>
      <c r="E102" s="74" t="s">
        <v>186</v>
      </c>
    </row>
    <row r="103" spans="1:5">
      <c r="A103" s="1638" t="s">
        <v>187</v>
      </c>
      <c r="B103" s="2174">
        <f>SUM(B104:B107)</f>
        <v>2391</v>
      </c>
      <c r="C103" s="2174">
        <f>SUM(C104:C107)</f>
        <v>1179</v>
      </c>
      <c r="D103" s="2174">
        <f>SUM(D104:D107)</f>
        <v>133</v>
      </c>
      <c r="E103" s="76" t="s">
        <v>188</v>
      </c>
    </row>
    <row r="104" spans="1:5">
      <c r="A104" s="2175" t="s">
        <v>189</v>
      </c>
      <c r="B104" s="2164">
        <v>158</v>
      </c>
      <c r="C104" s="2164">
        <v>70</v>
      </c>
      <c r="D104" s="2164">
        <v>10</v>
      </c>
      <c r="E104" s="74" t="s">
        <v>190</v>
      </c>
    </row>
    <row r="105" spans="1:5">
      <c r="A105" s="2175" t="s">
        <v>191</v>
      </c>
      <c r="B105" s="2164">
        <v>140</v>
      </c>
      <c r="C105" s="2164">
        <v>70</v>
      </c>
      <c r="D105" s="2164">
        <v>13</v>
      </c>
      <c r="E105" s="74" t="s">
        <v>192</v>
      </c>
    </row>
    <row r="106" spans="1:5">
      <c r="A106" s="2175" t="s">
        <v>2053</v>
      </c>
      <c r="B106" s="2164">
        <v>2075</v>
      </c>
      <c r="C106" s="2164">
        <v>1028</v>
      </c>
      <c r="D106" s="2164">
        <v>108</v>
      </c>
      <c r="E106" s="74" t="s">
        <v>193</v>
      </c>
    </row>
    <row r="107" spans="1:5">
      <c r="A107" s="2175" t="s">
        <v>194</v>
      </c>
      <c r="B107" s="2164">
        <v>18</v>
      </c>
      <c r="C107" s="2164">
        <v>11</v>
      </c>
      <c r="D107" s="2164">
        <v>2</v>
      </c>
      <c r="E107" s="74" t="s">
        <v>195</v>
      </c>
    </row>
    <row r="108" spans="1:5">
      <c r="A108" s="1634" t="s">
        <v>196</v>
      </c>
      <c r="B108" s="2174">
        <f>SUM(B109:B110)</f>
        <v>319</v>
      </c>
      <c r="C108" s="2174">
        <f>SUM(C109:C110)</f>
        <v>168</v>
      </c>
      <c r="D108" s="2174">
        <f>SUM(D109:D110)</f>
        <v>22</v>
      </c>
      <c r="E108" s="76" t="s">
        <v>197</v>
      </c>
    </row>
    <row r="109" spans="1:5">
      <c r="A109" s="1646" t="s">
        <v>198</v>
      </c>
      <c r="B109" s="2164">
        <v>0</v>
      </c>
      <c r="C109" s="2164">
        <v>0</v>
      </c>
      <c r="D109" s="2164">
        <v>0</v>
      </c>
      <c r="E109" s="82" t="s">
        <v>199</v>
      </c>
    </row>
    <row r="110" spans="1:5">
      <c r="A110" s="1640" t="s">
        <v>200</v>
      </c>
      <c r="B110" s="2164">
        <v>319</v>
      </c>
      <c r="C110" s="2164">
        <v>168</v>
      </c>
      <c r="D110" s="2164">
        <v>22</v>
      </c>
      <c r="E110" s="82" t="s">
        <v>2050</v>
      </c>
    </row>
    <row r="111" spans="1:5">
      <c r="A111" s="2178" t="s">
        <v>10</v>
      </c>
      <c r="B111" s="2179">
        <f>'pres 2'!B11+'pres 2'!B20+'pres 2'!B29+'pres 2'!B39+'pres 2'!B47+'pres 2'!B108+'pres 2'!B103+'pres 2'!B98+'pres 2'!B91+'pres 2'!B85+'pres 2'!B76+'pres 2'!B66</f>
        <v>123636</v>
      </c>
      <c r="C111" s="2179">
        <f>'pres 2'!C11+'pres 2'!C20+'pres 2'!C29+'pres 2'!C39+'pres 2'!C47+'pres 2'!C108+'pres 2'!C103+'pres 2'!C98+'pres 2'!C91+'pres 2'!C85+'pres 2'!C76+'pres 2'!C66</f>
        <v>60045</v>
      </c>
      <c r="D111" s="2179">
        <f>'pres 2'!D11+'pres 2'!D20+'pres 2'!D29+'pres 2'!D39+'pres 2'!D47+'pres 2'!D108+'pres 2'!D103+'pres 2'!D98+'pres 2'!D91+'pres 2'!D85+'pres 2'!D76+'pres 2'!D66</f>
        <v>3451</v>
      </c>
      <c r="E111" s="84" t="s">
        <v>11</v>
      </c>
    </row>
    <row r="112" spans="1:5">
      <c r="A112" s="14"/>
      <c r="B112" s="85"/>
      <c r="C112" s="85"/>
      <c r="D112" s="85"/>
      <c r="E112" s="11"/>
    </row>
    <row r="113" spans="1:5">
      <c r="A113" s="2492"/>
      <c r="B113" s="2492"/>
      <c r="C113" s="2492"/>
      <c r="D113" s="2492"/>
      <c r="E113" s="2492"/>
    </row>
    <row r="114" spans="1:5">
      <c r="A114" s="86"/>
      <c r="B114" s="86"/>
      <c r="C114" s="86"/>
      <c r="D114" s="86"/>
      <c r="E114" s="86"/>
    </row>
    <row r="115" spans="1:5">
      <c r="A115" s="57"/>
      <c r="B115" s="87"/>
      <c r="C115" s="87"/>
      <c r="D115" s="87"/>
      <c r="E115" s="57"/>
    </row>
    <row r="116" spans="1:5">
      <c r="A116" s="22" t="s">
        <v>1578</v>
      </c>
      <c r="B116" s="22"/>
      <c r="C116" s="22"/>
      <c r="D116" s="2"/>
      <c r="E116" s="23" t="s">
        <v>1577</v>
      </c>
    </row>
  </sheetData>
  <mergeCells count="5">
    <mergeCell ref="B62:C62"/>
    <mergeCell ref="A113:E113"/>
    <mergeCell ref="D4:E4"/>
    <mergeCell ref="B7:C7"/>
    <mergeCell ref="D59:E59"/>
  </mergeCells>
  <pageMargins left="0.7" right="0.7" top="0.75" bottom="0.75" header="0.3" footer="0.3"/>
  <pageSetup paperSize="9" scale="75" orientation="portrait" r:id="rId1"/>
  <rowBreaks count="1" manualBreakCount="1">
    <brk id="55" max="16383" man="1"/>
  </rowBreaks>
</worksheet>
</file>

<file path=xl/worksheets/sheet40.xml><?xml version="1.0" encoding="utf-8"?>
<worksheet xmlns="http://schemas.openxmlformats.org/spreadsheetml/2006/main" xmlns:r="http://schemas.openxmlformats.org/officeDocument/2006/relationships">
  <sheetPr>
    <tabColor theme="9" tint="0.39997558519241921"/>
  </sheetPr>
  <dimension ref="A1:F60"/>
  <sheetViews>
    <sheetView showGridLines="0" view="pageLayout" zoomScale="70" zoomScalePageLayoutView="70" workbookViewId="0">
      <selection activeCell="A5" sqref="A5"/>
    </sheetView>
  </sheetViews>
  <sheetFormatPr baseColWidth="10" defaultRowHeight="12.75"/>
  <cols>
    <col min="1" max="1" width="43.5703125" style="121" customWidth="1"/>
    <col min="2" max="2" width="11.7109375" style="121" customWidth="1"/>
    <col min="3" max="5" width="11.42578125" style="152" customWidth="1"/>
    <col min="6" max="6" width="41.5703125" style="121" customWidth="1"/>
    <col min="7" max="241" width="11.42578125" style="121"/>
    <col min="242" max="242" width="42.7109375" style="121" customWidth="1"/>
    <col min="243" max="245" width="10.140625" style="121" customWidth="1"/>
    <col min="246" max="246" width="31.7109375" style="121" customWidth="1"/>
    <col min="247" max="247" width="11.85546875" style="121" customWidth="1"/>
    <col min="248" max="497" width="11.42578125" style="121"/>
    <col min="498" max="498" width="42.7109375" style="121" customWidth="1"/>
    <col min="499" max="501" width="10.140625" style="121" customWidth="1"/>
    <col min="502" max="502" width="31.7109375" style="121" customWidth="1"/>
    <col min="503" max="503" width="11.85546875" style="121" customWidth="1"/>
    <col min="504" max="753" width="11.42578125" style="121"/>
    <col min="754" max="754" width="42.7109375" style="121" customWidth="1"/>
    <col min="755" max="757" width="10.140625" style="121" customWidth="1"/>
    <col min="758" max="758" width="31.7109375" style="121" customWidth="1"/>
    <col min="759" max="759" width="11.85546875" style="121" customWidth="1"/>
    <col min="760" max="1009" width="11.42578125" style="121"/>
    <col min="1010" max="1010" width="42.7109375" style="121" customWidth="1"/>
    <col min="1011" max="1013" width="10.140625" style="121" customWidth="1"/>
    <col min="1014" max="1014" width="31.7109375" style="121" customWidth="1"/>
    <col min="1015" max="1015" width="11.85546875" style="121" customWidth="1"/>
    <col min="1016" max="1265" width="11.42578125" style="121"/>
    <col min="1266" max="1266" width="42.7109375" style="121" customWidth="1"/>
    <col min="1267" max="1269" width="10.140625" style="121" customWidth="1"/>
    <col min="1270" max="1270" width="31.7109375" style="121" customWidth="1"/>
    <col min="1271" max="1271" width="11.85546875" style="121" customWidth="1"/>
    <col min="1272" max="1521" width="11.42578125" style="121"/>
    <col min="1522" max="1522" width="42.7109375" style="121" customWidth="1"/>
    <col min="1523" max="1525" width="10.140625" style="121" customWidth="1"/>
    <col min="1526" max="1526" width="31.7109375" style="121" customWidth="1"/>
    <col min="1527" max="1527" width="11.85546875" style="121" customWidth="1"/>
    <col min="1528" max="1777" width="11.42578125" style="121"/>
    <col min="1778" max="1778" width="42.7109375" style="121" customWidth="1"/>
    <col min="1779" max="1781" width="10.140625" style="121" customWidth="1"/>
    <col min="1782" max="1782" width="31.7109375" style="121" customWidth="1"/>
    <col min="1783" max="1783" width="11.85546875" style="121" customWidth="1"/>
    <col min="1784" max="2033" width="11.42578125" style="121"/>
    <col min="2034" max="2034" width="42.7109375" style="121" customWidth="1"/>
    <col min="2035" max="2037" width="10.140625" style="121" customWidth="1"/>
    <col min="2038" max="2038" width="31.7109375" style="121" customWidth="1"/>
    <col min="2039" max="2039" width="11.85546875" style="121" customWidth="1"/>
    <col min="2040" max="2289" width="11.42578125" style="121"/>
    <col min="2290" max="2290" width="42.7109375" style="121" customWidth="1"/>
    <col min="2291" max="2293" width="10.140625" style="121" customWidth="1"/>
    <col min="2294" max="2294" width="31.7109375" style="121" customWidth="1"/>
    <col min="2295" max="2295" width="11.85546875" style="121" customWidth="1"/>
    <col min="2296" max="2545" width="11.42578125" style="121"/>
    <col min="2546" max="2546" width="42.7109375" style="121" customWidth="1"/>
    <col min="2547" max="2549" width="10.140625" style="121" customWidth="1"/>
    <col min="2550" max="2550" width="31.7109375" style="121" customWidth="1"/>
    <col min="2551" max="2551" width="11.85546875" style="121" customWidth="1"/>
    <col min="2552" max="2801" width="11.42578125" style="121"/>
    <col min="2802" max="2802" width="42.7109375" style="121" customWidth="1"/>
    <col min="2803" max="2805" width="10.140625" style="121" customWidth="1"/>
    <col min="2806" max="2806" width="31.7109375" style="121" customWidth="1"/>
    <col min="2807" max="2807" width="11.85546875" style="121" customWidth="1"/>
    <col min="2808" max="3057" width="11.42578125" style="121"/>
    <col min="3058" max="3058" width="42.7109375" style="121" customWidth="1"/>
    <col min="3059" max="3061" width="10.140625" style="121" customWidth="1"/>
    <col min="3062" max="3062" width="31.7109375" style="121" customWidth="1"/>
    <col min="3063" max="3063" width="11.85546875" style="121" customWidth="1"/>
    <col min="3064" max="3313" width="11.42578125" style="121"/>
    <col min="3314" max="3314" width="42.7109375" style="121" customWidth="1"/>
    <col min="3315" max="3317" width="10.140625" style="121" customWidth="1"/>
    <col min="3318" max="3318" width="31.7109375" style="121" customWidth="1"/>
    <col min="3319" max="3319" width="11.85546875" style="121" customWidth="1"/>
    <col min="3320" max="3569" width="11.42578125" style="121"/>
    <col min="3570" max="3570" width="42.7109375" style="121" customWidth="1"/>
    <col min="3571" max="3573" width="10.140625" style="121" customWidth="1"/>
    <col min="3574" max="3574" width="31.7109375" style="121" customWidth="1"/>
    <col min="3575" max="3575" width="11.85546875" style="121" customWidth="1"/>
    <col min="3576" max="3825" width="11.42578125" style="121"/>
    <col min="3826" max="3826" width="42.7109375" style="121" customWidth="1"/>
    <col min="3827" max="3829" width="10.140625" style="121" customWidth="1"/>
    <col min="3830" max="3830" width="31.7109375" style="121" customWidth="1"/>
    <col min="3831" max="3831" width="11.85546875" style="121" customWidth="1"/>
    <col min="3832" max="4081" width="11.42578125" style="121"/>
    <col min="4082" max="4082" width="42.7109375" style="121" customWidth="1"/>
    <col min="4083" max="4085" width="10.140625" style="121" customWidth="1"/>
    <col min="4086" max="4086" width="31.7109375" style="121" customWidth="1"/>
    <col min="4087" max="4087" width="11.85546875" style="121" customWidth="1"/>
    <col min="4088" max="4337" width="11.42578125" style="121"/>
    <col min="4338" max="4338" width="42.7109375" style="121" customWidth="1"/>
    <col min="4339" max="4341" width="10.140625" style="121" customWidth="1"/>
    <col min="4342" max="4342" width="31.7109375" style="121" customWidth="1"/>
    <col min="4343" max="4343" width="11.85546875" style="121" customWidth="1"/>
    <col min="4344" max="4593" width="11.42578125" style="121"/>
    <col min="4594" max="4594" width="42.7109375" style="121" customWidth="1"/>
    <col min="4595" max="4597" width="10.140625" style="121" customWidth="1"/>
    <col min="4598" max="4598" width="31.7109375" style="121" customWidth="1"/>
    <col min="4599" max="4599" width="11.85546875" style="121" customWidth="1"/>
    <col min="4600" max="4849" width="11.42578125" style="121"/>
    <col min="4850" max="4850" width="42.7109375" style="121" customWidth="1"/>
    <col min="4851" max="4853" width="10.140625" style="121" customWidth="1"/>
    <col min="4854" max="4854" width="31.7109375" style="121" customWidth="1"/>
    <col min="4855" max="4855" width="11.85546875" style="121" customWidth="1"/>
    <col min="4856" max="5105" width="11.42578125" style="121"/>
    <col min="5106" max="5106" width="42.7109375" style="121" customWidth="1"/>
    <col min="5107" max="5109" width="10.140625" style="121" customWidth="1"/>
    <col min="5110" max="5110" width="31.7109375" style="121" customWidth="1"/>
    <col min="5111" max="5111" width="11.85546875" style="121" customWidth="1"/>
    <col min="5112" max="5361" width="11.42578125" style="121"/>
    <col min="5362" max="5362" width="42.7109375" style="121" customWidth="1"/>
    <col min="5363" max="5365" width="10.140625" style="121" customWidth="1"/>
    <col min="5366" max="5366" width="31.7109375" style="121" customWidth="1"/>
    <col min="5367" max="5367" width="11.85546875" style="121" customWidth="1"/>
    <col min="5368" max="5617" width="11.42578125" style="121"/>
    <col min="5618" max="5618" width="42.7109375" style="121" customWidth="1"/>
    <col min="5619" max="5621" width="10.140625" style="121" customWidth="1"/>
    <col min="5622" max="5622" width="31.7109375" style="121" customWidth="1"/>
    <col min="5623" max="5623" width="11.85546875" style="121" customWidth="1"/>
    <col min="5624" max="5873" width="11.42578125" style="121"/>
    <col min="5874" max="5874" width="42.7109375" style="121" customWidth="1"/>
    <col min="5875" max="5877" width="10.140625" style="121" customWidth="1"/>
    <col min="5878" max="5878" width="31.7109375" style="121" customWidth="1"/>
    <col min="5879" max="5879" width="11.85546875" style="121" customWidth="1"/>
    <col min="5880" max="6129" width="11.42578125" style="121"/>
    <col min="6130" max="6130" width="42.7109375" style="121" customWidth="1"/>
    <col min="6131" max="6133" width="10.140625" style="121" customWidth="1"/>
    <col min="6134" max="6134" width="31.7109375" style="121" customWidth="1"/>
    <col min="6135" max="6135" width="11.85546875" style="121" customWidth="1"/>
    <col min="6136" max="6385" width="11.42578125" style="121"/>
    <col min="6386" max="6386" width="42.7109375" style="121" customWidth="1"/>
    <col min="6387" max="6389" width="10.140625" style="121" customWidth="1"/>
    <col min="6390" max="6390" width="31.7109375" style="121" customWidth="1"/>
    <col min="6391" max="6391" width="11.85546875" style="121" customWidth="1"/>
    <col min="6392" max="6641" width="11.42578125" style="121"/>
    <col min="6642" max="6642" width="42.7109375" style="121" customWidth="1"/>
    <col min="6643" max="6645" width="10.140625" style="121" customWidth="1"/>
    <col min="6646" max="6646" width="31.7109375" style="121" customWidth="1"/>
    <col min="6647" max="6647" width="11.85546875" style="121" customWidth="1"/>
    <col min="6648" max="6897" width="11.42578125" style="121"/>
    <col min="6898" max="6898" width="42.7109375" style="121" customWidth="1"/>
    <col min="6899" max="6901" width="10.140625" style="121" customWidth="1"/>
    <col min="6902" max="6902" width="31.7109375" style="121" customWidth="1"/>
    <col min="6903" max="6903" width="11.85546875" style="121" customWidth="1"/>
    <col min="6904" max="7153" width="11.42578125" style="121"/>
    <col min="7154" max="7154" width="42.7109375" style="121" customWidth="1"/>
    <col min="7155" max="7157" width="10.140625" style="121" customWidth="1"/>
    <col min="7158" max="7158" width="31.7109375" style="121" customWidth="1"/>
    <col min="7159" max="7159" width="11.85546875" style="121" customWidth="1"/>
    <col min="7160" max="7409" width="11.42578125" style="121"/>
    <col min="7410" max="7410" width="42.7109375" style="121" customWidth="1"/>
    <col min="7411" max="7413" width="10.140625" style="121" customWidth="1"/>
    <col min="7414" max="7414" width="31.7109375" style="121" customWidth="1"/>
    <col min="7415" max="7415" width="11.85546875" style="121" customWidth="1"/>
    <col min="7416" max="7665" width="11.42578125" style="121"/>
    <col min="7666" max="7666" width="42.7109375" style="121" customWidth="1"/>
    <col min="7667" max="7669" width="10.140625" style="121" customWidth="1"/>
    <col min="7670" max="7670" width="31.7109375" style="121" customWidth="1"/>
    <col min="7671" max="7671" width="11.85546875" style="121" customWidth="1"/>
    <col min="7672" max="7921" width="11.42578125" style="121"/>
    <col min="7922" max="7922" width="42.7109375" style="121" customWidth="1"/>
    <col min="7923" max="7925" width="10.140625" style="121" customWidth="1"/>
    <col min="7926" max="7926" width="31.7109375" style="121" customWidth="1"/>
    <col min="7927" max="7927" width="11.85546875" style="121" customWidth="1"/>
    <col min="7928" max="8177" width="11.42578125" style="121"/>
    <col min="8178" max="8178" width="42.7109375" style="121" customWidth="1"/>
    <col min="8179" max="8181" width="10.140625" style="121" customWidth="1"/>
    <col min="8182" max="8182" width="31.7109375" style="121" customWidth="1"/>
    <col min="8183" max="8183" width="11.85546875" style="121" customWidth="1"/>
    <col min="8184" max="8433" width="11.42578125" style="121"/>
    <col min="8434" max="8434" width="42.7109375" style="121" customWidth="1"/>
    <col min="8435" max="8437" width="10.140625" style="121" customWidth="1"/>
    <col min="8438" max="8438" width="31.7109375" style="121" customWidth="1"/>
    <col min="8439" max="8439" width="11.85546875" style="121" customWidth="1"/>
    <col min="8440" max="8689" width="11.42578125" style="121"/>
    <col min="8690" max="8690" width="42.7109375" style="121" customWidth="1"/>
    <col min="8691" max="8693" width="10.140625" style="121" customWidth="1"/>
    <col min="8694" max="8694" width="31.7109375" style="121" customWidth="1"/>
    <col min="8695" max="8695" width="11.85546875" style="121" customWidth="1"/>
    <col min="8696" max="8945" width="11.42578125" style="121"/>
    <col min="8946" max="8946" width="42.7109375" style="121" customWidth="1"/>
    <col min="8947" max="8949" width="10.140625" style="121" customWidth="1"/>
    <col min="8950" max="8950" width="31.7109375" style="121" customWidth="1"/>
    <col min="8951" max="8951" width="11.85546875" style="121" customWidth="1"/>
    <col min="8952" max="9201" width="11.42578125" style="121"/>
    <col min="9202" max="9202" width="42.7109375" style="121" customWidth="1"/>
    <col min="9203" max="9205" width="10.140625" style="121" customWidth="1"/>
    <col min="9206" max="9206" width="31.7109375" style="121" customWidth="1"/>
    <col min="9207" max="9207" width="11.85546875" style="121" customWidth="1"/>
    <col min="9208" max="9457" width="11.42578125" style="121"/>
    <col min="9458" max="9458" width="42.7109375" style="121" customWidth="1"/>
    <col min="9459" max="9461" width="10.140625" style="121" customWidth="1"/>
    <col min="9462" max="9462" width="31.7109375" style="121" customWidth="1"/>
    <col min="9463" max="9463" width="11.85546875" style="121" customWidth="1"/>
    <col min="9464" max="9713" width="11.42578125" style="121"/>
    <col min="9714" max="9714" width="42.7109375" style="121" customWidth="1"/>
    <col min="9715" max="9717" width="10.140625" style="121" customWidth="1"/>
    <col min="9718" max="9718" width="31.7109375" style="121" customWidth="1"/>
    <col min="9719" max="9719" width="11.85546875" style="121" customWidth="1"/>
    <col min="9720" max="9969" width="11.42578125" style="121"/>
    <col min="9970" max="9970" width="42.7109375" style="121" customWidth="1"/>
    <col min="9971" max="9973" width="10.140625" style="121" customWidth="1"/>
    <col min="9974" max="9974" width="31.7109375" style="121" customWidth="1"/>
    <col min="9975" max="9975" width="11.85546875" style="121" customWidth="1"/>
    <col min="9976" max="10225" width="11.42578125" style="121"/>
    <col min="10226" max="10226" width="42.7109375" style="121" customWidth="1"/>
    <col min="10227" max="10229" width="10.140625" style="121" customWidth="1"/>
    <col min="10230" max="10230" width="31.7109375" style="121" customWidth="1"/>
    <col min="10231" max="10231" width="11.85546875" style="121" customWidth="1"/>
    <col min="10232" max="10481" width="11.42578125" style="121"/>
    <col min="10482" max="10482" width="42.7109375" style="121" customWidth="1"/>
    <col min="10483" max="10485" width="10.140625" style="121" customWidth="1"/>
    <col min="10486" max="10486" width="31.7109375" style="121" customWidth="1"/>
    <col min="10487" max="10487" width="11.85546875" style="121" customWidth="1"/>
    <col min="10488" max="10737" width="11.42578125" style="121"/>
    <col min="10738" max="10738" width="42.7109375" style="121" customWidth="1"/>
    <col min="10739" max="10741" width="10.140625" style="121" customWidth="1"/>
    <col min="10742" max="10742" width="31.7109375" style="121" customWidth="1"/>
    <col min="10743" max="10743" width="11.85546875" style="121" customWidth="1"/>
    <col min="10744" max="10993" width="11.42578125" style="121"/>
    <col min="10994" max="10994" width="42.7109375" style="121" customWidth="1"/>
    <col min="10995" max="10997" width="10.140625" style="121" customWidth="1"/>
    <col min="10998" max="10998" width="31.7109375" style="121" customWidth="1"/>
    <col min="10999" max="10999" width="11.85546875" style="121" customWidth="1"/>
    <col min="11000" max="11249" width="11.42578125" style="121"/>
    <col min="11250" max="11250" width="42.7109375" style="121" customWidth="1"/>
    <col min="11251" max="11253" width="10.140625" style="121" customWidth="1"/>
    <col min="11254" max="11254" width="31.7109375" style="121" customWidth="1"/>
    <col min="11255" max="11255" width="11.85546875" style="121" customWidth="1"/>
    <col min="11256" max="11505" width="11.42578125" style="121"/>
    <col min="11506" max="11506" width="42.7109375" style="121" customWidth="1"/>
    <col min="11507" max="11509" width="10.140625" style="121" customWidth="1"/>
    <col min="11510" max="11510" width="31.7109375" style="121" customWidth="1"/>
    <col min="11511" max="11511" width="11.85546875" style="121" customWidth="1"/>
    <col min="11512" max="11761" width="11.42578125" style="121"/>
    <col min="11762" max="11762" width="42.7109375" style="121" customWidth="1"/>
    <col min="11763" max="11765" width="10.140625" style="121" customWidth="1"/>
    <col min="11766" max="11766" width="31.7109375" style="121" customWidth="1"/>
    <col min="11767" max="11767" width="11.85546875" style="121" customWidth="1"/>
    <col min="11768" max="12017" width="11.42578125" style="121"/>
    <col min="12018" max="12018" width="42.7109375" style="121" customWidth="1"/>
    <col min="12019" max="12021" width="10.140625" style="121" customWidth="1"/>
    <col min="12022" max="12022" width="31.7109375" style="121" customWidth="1"/>
    <col min="12023" max="12023" width="11.85546875" style="121" customWidth="1"/>
    <col min="12024" max="12273" width="11.42578125" style="121"/>
    <col min="12274" max="12274" width="42.7109375" style="121" customWidth="1"/>
    <col min="12275" max="12277" width="10.140625" style="121" customWidth="1"/>
    <col min="12278" max="12278" width="31.7109375" style="121" customWidth="1"/>
    <col min="12279" max="12279" width="11.85546875" style="121" customWidth="1"/>
    <col min="12280" max="12529" width="11.42578125" style="121"/>
    <col min="12530" max="12530" width="42.7109375" style="121" customWidth="1"/>
    <col min="12531" max="12533" width="10.140625" style="121" customWidth="1"/>
    <col min="12534" max="12534" width="31.7109375" style="121" customWidth="1"/>
    <col min="12535" max="12535" width="11.85546875" style="121" customWidth="1"/>
    <col min="12536" max="12785" width="11.42578125" style="121"/>
    <col min="12786" max="12786" width="42.7109375" style="121" customWidth="1"/>
    <col min="12787" max="12789" width="10.140625" style="121" customWidth="1"/>
    <col min="12790" max="12790" width="31.7109375" style="121" customWidth="1"/>
    <col min="12791" max="12791" width="11.85546875" style="121" customWidth="1"/>
    <col min="12792" max="13041" width="11.42578125" style="121"/>
    <col min="13042" max="13042" width="42.7109375" style="121" customWidth="1"/>
    <col min="13043" max="13045" width="10.140625" style="121" customWidth="1"/>
    <col min="13046" max="13046" width="31.7109375" style="121" customWidth="1"/>
    <col min="13047" max="13047" width="11.85546875" style="121" customWidth="1"/>
    <col min="13048" max="13297" width="11.42578125" style="121"/>
    <col min="13298" max="13298" width="42.7109375" style="121" customWidth="1"/>
    <col min="13299" max="13301" width="10.140625" style="121" customWidth="1"/>
    <col min="13302" max="13302" width="31.7109375" style="121" customWidth="1"/>
    <col min="13303" max="13303" width="11.85546875" style="121" customWidth="1"/>
    <col min="13304" max="13553" width="11.42578125" style="121"/>
    <col min="13554" max="13554" width="42.7109375" style="121" customWidth="1"/>
    <col min="13555" max="13557" width="10.140625" style="121" customWidth="1"/>
    <col min="13558" max="13558" width="31.7109375" style="121" customWidth="1"/>
    <col min="13559" max="13559" width="11.85546875" style="121" customWidth="1"/>
    <col min="13560" max="13809" width="11.42578125" style="121"/>
    <col min="13810" max="13810" width="42.7109375" style="121" customWidth="1"/>
    <col min="13811" max="13813" width="10.140625" style="121" customWidth="1"/>
    <col min="13814" max="13814" width="31.7109375" style="121" customWidth="1"/>
    <col min="13815" max="13815" width="11.85546875" style="121" customWidth="1"/>
    <col min="13816" max="14065" width="11.42578125" style="121"/>
    <col min="14066" max="14066" width="42.7109375" style="121" customWidth="1"/>
    <col min="14067" max="14069" width="10.140625" style="121" customWidth="1"/>
    <col min="14070" max="14070" width="31.7109375" style="121" customWidth="1"/>
    <col min="14071" max="14071" width="11.85546875" style="121" customWidth="1"/>
    <col min="14072" max="14321" width="11.42578125" style="121"/>
    <col min="14322" max="14322" width="42.7109375" style="121" customWidth="1"/>
    <col min="14323" max="14325" width="10.140625" style="121" customWidth="1"/>
    <col min="14326" max="14326" width="31.7109375" style="121" customWidth="1"/>
    <col min="14327" max="14327" width="11.85546875" style="121" customWidth="1"/>
    <col min="14328" max="14577" width="11.42578125" style="121"/>
    <col min="14578" max="14578" width="42.7109375" style="121" customWidth="1"/>
    <col min="14579" max="14581" width="10.140625" style="121" customWidth="1"/>
    <col min="14582" max="14582" width="31.7109375" style="121" customWidth="1"/>
    <col min="14583" max="14583" width="11.85546875" style="121" customWidth="1"/>
    <col min="14584" max="14833" width="11.42578125" style="121"/>
    <col min="14834" max="14834" width="42.7109375" style="121" customWidth="1"/>
    <col min="14835" max="14837" width="10.140625" style="121" customWidth="1"/>
    <col min="14838" max="14838" width="31.7109375" style="121" customWidth="1"/>
    <col min="14839" max="14839" width="11.85546875" style="121" customWidth="1"/>
    <col min="14840" max="15089" width="11.42578125" style="121"/>
    <col min="15090" max="15090" width="42.7109375" style="121" customWidth="1"/>
    <col min="15091" max="15093" width="10.140625" style="121" customWidth="1"/>
    <col min="15094" max="15094" width="31.7109375" style="121" customWidth="1"/>
    <col min="15095" max="15095" width="11.85546875" style="121" customWidth="1"/>
    <col min="15096" max="15345" width="11.42578125" style="121"/>
    <col min="15346" max="15346" width="42.7109375" style="121" customWidth="1"/>
    <col min="15347" max="15349" width="10.140625" style="121" customWidth="1"/>
    <col min="15350" max="15350" width="31.7109375" style="121" customWidth="1"/>
    <col min="15351" max="15351" width="11.85546875" style="121" customWidth="1"/>
    <col min="15352" max="15601" width="11.42578125" style="121"/>
    <col min="15602" max="15602" width="42.7109375" style="121" customWidth="1"/>
    <col min="15603" max="15605" width="10.140625" style="121" customWidth="1"/>
    <col min="15606" max="15606" width="31.7109375" style="121" customWidth="1"/>
    <col min="15607" max="15607" width="11.85546875" style="121" customWidth="1"/>
    <col min="15608" max="15857" width="11.42578125" style="121"/>
    <col min="15858" max="15858" width="42.7109375" style="121" customWidth="1"/>
    <col min="15859" max="15861" width="10.140625" style="121" customWidth="1"/>
    <col min="15862" max="15862" width="31.7109375" style="121" customWidth="1"/>
    <col min="15863" max="15863" width="11.85546875" style="121" customWidth="1"/>
    <col min="15864" max="16113" width="11.42578125" style="121"/>
    <col min="16114" max="16114" width="42.7109375" style="121" customWidth="1"/>
    <col min="16115" max="16117" width="10.140625" style="121" customWidth="1"/>
    <col min="16118" max="16118" width="31.7109375" style="121" customWidth="1"/>
    <col min="16119" max="16119" width="11.85546875" style="121" customWidth="1"/>
    <col min="16120" max="16368" width="11.42578125" style="121"/>
    <col min="16369" max="16372" width="11.42578125" style="121" customWidth="1"/>
    <col min="16373" max="16380" width="11.42578125" style="121"/>
    <col min="16381" max="16384" width="11.42578125" style="121" customWidth="1"/>
  </cols>
  <sheetData>
    <row r="1" spans="1:6" ht="24.75" customHeight="1">
      <c r="A1" s="1532" t="s">
        <v>696</v>
      </c>
      <c r="B1" s="1532"/>
      <c r="C1" s="1533"/>
      <c r="D1" s="1533"/>
      <c r="E1" s="1533"/>
      <c r="F1" s="1491" t="s">
        <v>697</v>
      </c>
    </row>
    <row r="2" spans="1:6" ht="18.95" customHeight="1">
      <c r="A2" s="673"/>
      <c r="B2" s="673"/>
      <c r="F2" s="137"/>
    </row>
    <row r="3" spans="1:6" ht="24" customHeight="1">
      <c r="A3" s="1524"/>
      <c r="B3" s="1523"/>
      <c r="C3" s="1522"/>
      <c r="D3" s="1522"/>
      <c r="E3" s="1522"/>
      <c r="F3" s="1525"/>
    </row>
    <row r="4" spans="1:6" ht="18" customHeight="1">
      <c r="A4" s="1529" t="s">
        <v>2487</v>
      </c>
      <c r="B4" s="1530"/>
      <c r="C4" s="1531"/>
      <c r="D4" s="1531"/>
      <c r="E4" s="2614" t="s">
        <v>2486</v>
      </c>
      <c r="F4" s="2614"/>
    </row>
    <row r="5" spans="1:6" ht="18" customHeight="1">
      <c r="A5" s="1529" t="s">
        <v>1830</v>
      </c>
      <c r="B5" s="1530"/>
      <c r="C5" s="1531"/>
      <c r="D5" s="1531"/>
      <c r="E5" s="2615" t="s">
        <v>1832</v>
      </c>
      <c r="F5" s="2615"/>
    </row>
    <row r="6" spans="1:6" ht="22.5" customHeight="1">
      <c r="A6" s="1273" t="s">
        <v>1831</v>
      </c>
      <c r="B6" s="675"/>
      <c r="E6" s="1268"/>
      <c r="F6" s="1492" t="s">
        <v>1833</v>
      </c>
    </row>
    <row r="7" spans="1:6" ht="12.75" customHeight="1">
      <c r="F7" s="137"/>
    </row>
    <row r="8" spans="1:6" ht="12.75" customHeight="1">
      <c r="F8" s="137"/>
    </row>
    <row r="9" spans="1:6" ht="18" customHeight="1">
      <c r="A9" s="1690" t="s">
        <v>2236</v>
      </c>
      <c r="F9" s="1592" t="s">
        <v>2235</v>
      </c>
    </row>
    <row r="10" spans="1:6" ht="12.75" customHeight="1">
      <c r="F10" s="137"/>
    </row>
    <row r="11" spans="1:6" ht="28.5" customHeight="1">
      <c r="A11" s="315" t="s">
        <v>1624</v>
      </c>
      <c r="B11" s="320" t="s">
        <v>353</v>
      </c>
      <c r="C11" s="1254"/>
      <c r="D11" s="320" t="s">
        <v>1627</v>
      </c>
      <c r="E11" s="1522"/>
      <c r="F11" s="1526" t="s">
        <v>1628</v>
      </c>
    </row>
    <row r="12" spans="1:6" ht="28.5" customHeight="1">
      <c r="A12" s="1254"/>
      <c r="B12" s="320" t="s">
        <v>1625</v>
      </c>
      <c r="C12" s="1254"/>
      <c r="D12" s="320" t="s">
        <v>1618</v>
      </c>
      <c r="E12" s="1522"/>
      <c r="F12" s="1255"/>
    </row>
    <row r="13" spans="1:6" ht="28.5" customHeight="1">
      <c r="A13" s="1274" t="s">
        <v>636</v>
      </c>
      <c r="B13" s="2110">
        <v>709</v>
      </c>
      <c r="C13" s="2110"/>
      <c r="D13" s="2110">
        <v>20</v>
      </c>
      <c r="E13" s="1522"/>
      <c r="F13" s="1274" t="s">
        <v>637</v>
      </c>
    </row>
    <row r="14" spans="1:6" ht="28.5" customHeight="1">
      <c r="A14" s="1274" t="s">
        <v>1243</v>
      </c>
      <c r="B14" s="2110">
        <v>443</v>
      </c>
      <c r="C14" s="2110"/>
      <c r="D14" s="2110">
        <v>14</v>
      </c>
      <c r="E14" s="1522"/>
      <c r="F14" s="1274" t="s">
        <v>48</v>
      </c>
    </row>
    <row r="15" spans="1:6" ht="28.5" customHeight="1">
      <c r="A15" s="1274" t="s">
        <v>639</v>
      </c>
      <c r="B15" s="2110">
        <v>1525</v>
      </c>
      <c r="C15" s="2110"/>
      <c r="D15" s="2110">
        <v>47</v>
      </c>
      <c r="E15" s="1522"/>
      <c r="F15" s="1274" t="s">
        <v>640</v>
      </c>
    </row>
    <row r="16" spans="1:6" ht="28.5" customHeight="1">
      <c r="A16" s="1274" t="s">
        <v>641</v>
      </c>
      <c r="B16" s="2110">
        <v>1551</v>
      </c>
      <c r="C16" s="2110"/>
      <c r="D16" s="2110">
        <v>44</v>
      </c>
      <c r="E16" s="1522"/>
      <c r="F16" s="1274" t="s">
        <v>1619</v>
      </c>
    </row>
    <row r="17" spans="1:6" ht="28.5" customHeight="1">
      <c r="A17" s="1274" t="s">
        <v>643</v>
      </c>
      <c r="B17" s="2110">
        <v>393</v>
      </c>
      <c r="C17" s="2110"/>
      <c r="D17" s="2110">
        <v>12</v>
      </c>
      <c r="E17" s="1522"/>
      <c r="F17" s="1274" t="s">
        <v>644</v>
      </c>
    </row>
    <row r="18" spans="1:6" ht="28.5" customHeight="1">
      <c r="A18" s="1274" t="s">
        <v>1278</v>
      </c>
      <c r="B18" s="2110">
        <v>2002</v>
      </c>
      <c r="C18" s="2110"/>
      <c r="D18" s="2110">
        <v>60</v>
      </c>
      <c r="E18" s="1522"/>
      <c r="F18" s="1274" t="s">
        <v>115</v>
      </c>
    </row>
    <row r="19" spans="1:6" ht="28.5" customHeight="1">
      <c r="A19" s="1274" t="s">
        <v>645</v>
      </c>
      <c r="B19" s="2110">
        <v>1095</v>
      </c>
      <c r="C19" s="2110"/>
      <c r="D19" s="2110">
        <v>32</v>
      </c>
      <c r="E19" s="1522"/>
      <c r="F19" s="1274" t="s">
        <v>646</v>
      </c>
    </row>
    <row r="20" spans="1:6" ht="28.5" customHeight="1">
      <c r="A20" s="1274" t="s">
        <v>647</v>
      </c>
      <c r="B20" s="2110">
        <v>486</v>
      </c>
      <c r="C20" s="2110"/>
      <c r="D20" s="2110">
        <v>14</v>
      </c>
      <c r="E20" s="1522"/>
      <c r="F20" s="1274" t="s">
        <v>648</v>
      </c>
    </row>
    <row r="21" spans="1:6" ht="28.5" customHeight="1">
      <c r="A21" s="1274" t="s">
        <v>649</v>
      </c>
      <c r="B21" s="2110">
        <v>803</v>
      </c>
      <c r="C21" s="2110"/>
      <c r="D21" s="2110">
        <v>23</v>
      </c>
      <c r="E21" s="1522"/>
      <c r="F21" s="1274" t="s">
        <v>650</v>
      </c>
    </row>
    <row r="22" spans="1:6" ht="28.5" customHeight="1">
      <c r="A22" s="1274" t="s">
        <v>651</v>
      </c>
      <c r="B22" s="2110">
        <v>251</v>
      </c>
      <c r="C22" s="2110"/>
      <c r="D22" s="2110">
        <v>8</v>
      </c>
      <c r="E22" s="1522"/>
      <c r="F22" s="1274" t="s">
        <v>652</v>
      </c>
    </row>
    <row r="23" spans="1:6" ht="28.5" customHeight="1">
      <c r="A23" s="1274" t="s">
        <v>2074</v>
      </c>
      <c r="B23" s="2110">
        <v>194</v>
      </c>
      <c r="C23" s="2110"/>
      <c r="D23" s="2110">
        <v>6</v>
      </c>
      <c r="E23" s="1522"/>
      <c r="F23" s="1274" t="s">
        <v>653</v>
      </c>
    </row>
    <row r="24" spans="1:6" ht="28.5" customHeight="1">
      <c r="A24" s="1274" t="s">
        <v>2075</v>
      </c>
      <c r="B24" s="2110">
        <v>78</v>
      </c>
      <c r="C24" s="2110"/>
      <c r="D24" s="2110">
        <v>2</v>
      </c>
      <c r="E24" s="1522"/>
      <c r="F24" s="1274" t="s">
        <v>654</v>
      </c>
    </row>
    <row r="25" spans="1:6" ht="39" customHeight="1">
      <c r="A25" s="1275" t="s">
        <v>10</v>
      </c>
      <c r="B25" s="1276">
        <f>SUM(B13:B24)</f>
        <v>9530</v>
      </c>
      <c r="C25" s="1254"/>
      <c r="D25" s="1276">
        <f>SUM(D13:D24)</f>
        <v>282</v>
      </c>
      <c r="E25" s="1522"/>
      <c r="F25" s="1275" t="s">
        <v>1626</v>
      </c>
    </row>
    <row r="26" spans="1:6" ht="12.75" customHeight="1">
      <c r="F26" s="137"/>
    </row>
    <row r="27" spans="1:6" ht="12.75" customHeight="1">
      <c r="F27" s="137"/>
    </row>
    <row r="28" spans="1:6" ht="12.75" customHeight="1"/>
    <row r="29" spans="1:6" ht="17.25" customHeight="1"/>
    <row r="30" spans="1:6" ht="25.5" customHeight="1">
      <c r="C30" s="121"/>
      <c r="D30" s="121"/>
      <c r="E30" s="121"/>
    </row>
    <row r="31" spans="1:6" ht="12.75" customHeight="1"/>
    <row r="32" spans="1:6" ht="12.75" customHeight="1">
      <c r="A32" s="514"/>
      <c r="B32" s="514"/>
      <c r="F32" s="561"/>
    </row>
    <row r="34" spans="1:6" ht="12.75" customHeight="1">
      <c r="A34" s="2613"/>
      <c r="B34" s="2613"/>
      <c r="C34" s="2613"/>
      <c r="D34" s="2613"/>
      <c r="E34" s="2613"/>
      <c r="F34" s="2613"/>
    </row>
    <row r="35" spans="1:6" ht="12.75" customHeight="1"/>
    <row r="36" spans="1:6" ht="22.5" customHeight="1"/>
    <row r="37" spans="1:6" ht="12.75" customHeight="1"/>
    <row r="38" spans="1:6" ht="12.75" customHeight="1"/>
    <row r="39" spans="1:6" ht="12.75" customHeight="1"/>
    <row r="40" spans="1:6" ht="12.75" customHeight="1"/>
    <row r="60" spans="1:6" ht="15">
      <c r="A60" s="927" t="s">
        <v>1578</v>
      </c>
      <c r="B60" s="22"/>
      <c r="C60" s="1214"/>
      <c r="D60" s="1214"/>
      <c r="E60" s="669"/>
      <c r="F60" s="490" t="s">
        <v>1577</v>
      </c>
    </row>
  </sheetData>
  <mergeCells count="3">
    <mergeCell ref="A34:F34"/>
    <mergeCell ref="E4:F4"/>
    <mergeCell ref="E5:F5"/>
  </mergeCells>
  <pageMargins left="0.78740157480314965" right="0.78740157480314965" top="1.1811023622047245" bottom="0.98425196850393704" header="0.51181102362204722" footer="0.51181102362204722"/>
  <pageSetup paperSize="9" scale="65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>
  <sheetPr>
    <tabColor theme="9" tint="0.39997558519241921"/>
  </sheetPr>
  <dimension ref="A1:L52"/>
  <sheetViews>
    <sheetView showGridLines="0" view="pageLayout" zoomScale="70" zoomScalePageLayoutView="70" workbookViewId="0">
      <selection activeCell="AK21" sqref="AJ21:AK21"/>
    </sheetView>
  </sheetViews>
  <sheetFormatPr baseColWidth="10" defaultColWidth="3.42578125" defaultRowHeight="12.75"/>
  <cols>
    <col min="1" max="1" width="34.5703125" style="121" customWidth="1"/>
    <col min="2" max="4" width="6.85546875" style="121" customWidth="1"/>
    <col min="5" max="5" width="7.7109375" style="121" customWidth="1"/>
    <col min="6" max="6" width="6.85546875" style="121" customWidth="1"/>
    <col min="7" max="7" width="8.140625" style="121" customWidth="1"/>
    <col min="8" max="8" width="27.42578125" style="121" customWidth="1"/>
    <col min="9" max="9" width="3.42578125" style="121"/>
    <col min="10" max="10" width="2.5703125" style="121" customWidth="1"/>
    <col min="11" max="12" width="3.42578125" style="121" hidden="1" customWidth="1"/>
    <col min="13" max="219" width="3.42578125" style="121"/>
    <col min="220" max="220" width="35.7109375" style="121" customWidth="1"/>
    <col min="221" max="223" width="13.7109375" style="121" customWidth="1"/>
    <col min="224" max="224" width="30.28515625" style="121" customWidth="1"/>
    <col min="225" max="475" width="3.42578125" style="121"/>
    <col min="476" max="476" width="35.7109375" style="121" customWidth="1"/>
    <col min="477" max="479" width="13.7109375" style="121" customWidth="1"/>
    <col min="480" max="480" width="30.28515625" style="121" customWidth="1"/>
    <col min="481" max="731" width="3.42578125" style="121"/>
    <col min="732" max="732" width="35.7109375" style="121" customWidth="1"/>
    <col min="733" max="735" width="13.7109375" style="121" customWidth="1"/>
    <col min="736" max="736" width="30.28515625" style="121" customWidth="1"/>
    <col min="737" max="987" width="3.42578125" style="121"/>
    <col min="988" max="988" width="35.7109375" style="121" customWidth="1"/>
    <col min="989" max="991" width="13.7109375" style="121" customWidth="1"/>
    <col min="992" max="992" width="30.28515625" style="121" customWidth="1"/>
    <col min="993" max="1243" width="3.42578125" style="121"/>
    <col min="1244" max="1244" width="35.7109375" style="121" customWidth="1"/>
    <col min="1245" max="1247" width="13.7109375" style="121" customWidth="1"/>
    <col min="1248" max="1248" width="30.28515625" style="121" customWidth="1"/>
    <col min="1249" max="1499" width="3.42578125" style="121"/>
    <col min="1500" max="1500" width="35.7109375" style="121" customWidth="1"/>
    <col min="1501" max="1503" width="13.7109375" style="121" customWidth="1"/>
    <col min="1504" max="1504" width="30.28515625" style="121" customWidth="1"/>
    <col min="1505" max="1755" width="3.42578125" style="121"/>
    <col min="1756" max="1756" width="35.7109375" style="121" customWidth="1"/>
    <col min="1757" max="1759" width="13.7109375" style="121" customWidth="1"/>
    <col min="1760" max="1760" width="30.28515625" style="121" customWidth="1"/>
    <col min="1761" max="2011" width="3.42578125" style="121"/>
    <col min="2012" max="2012" width="35.7109375" style="121" customWidth="1"/>
    <col min="2013" max="2015" width="13.7109375" style="121" customWidth="1"/>
    <col min="2016" max="2016" width="30.28515625" style="121" customWidth="1"/>
    <col min="2017" max="2267" width="3.42578125" style="121"/>
    <col min="2268" max="2268" width="35.7109375" style="121" customWidth="1"/>
    <col min="2269" max="2271" width="13.7109375" style="121" customWidth="1"/>
    <col min="2272" max="2272" width="30.28515625" style="121" customWidth="1"/>
    <col min="2273" max="2523" width="3.42578125" style="121"/>
    <col min="2524" max="2524" width="35.7109375" style="121" customWidth="1"/>
    <col min="2525" max="2527" width="13.7109375" style="121" customWidth="1"/>
    <col min="2528" max="2528" width="30.28515625" style="121" customWidth="1"/>
    <col min="2529" max="2779" width="3.42578125" style="121"/>
    <col min="2780" max="2780" width="35.7109375" style="121" customWidth="1"/>
    <col min="2781" max="2783" width="13.7109375" style="121" customWidth="1"/>
    <col min="2784" max="2784" width="30.28515625" style="121" customWidth="1"/>
    <col min="2785" max="3035" width="3.42578125" style="121"/>
    <col min="3036" max="3036" width="35.7109375" style="121" customWidth="1"/>
    <col min="3037" max="3039" width="13.7109375" style="121" customWidth="1"/>
    <col min="3040" max="3040" width="30.28515625" style="121" customWidth="1"/>
    <col min="3041" max="3291" width="3.42578125" style="121"/>
    <col min="3292" max="3292" width="35.7109375" style="121" customWidth="1"/>
    <col min="3293" max="3295" width="13.7109375" style="121" customWidth="1"/>
    <col min="3296" max="3296" width="30.28515625" style="121" customWidth="1"/>
    <col min="3297" max="3547" width="3.42578125" style="121"/>
    <col min="3548" max="3548" width="35.7109375" style="121" customWidth="1"/>
    <col min="3549" max="3551" width="13.7109375" style="121" customWidth="1"/>
    <col min="3552" max="3552" width="30.28515625" style="121" customWidth="1"/>
    <col min="3553" max="3803" width="3.42578125" style="121"/>
    <col min="3804" max="3804" width="35.7109375" style="121" customWidth="1"/>
    <col min="3805" max="3807" width="13.7109375" style="121" customWidth="1"/>
    <col min="3808" max="3808" width="30.28515625" style="121" customWidth="1"/>
    <col min="3809" max="4059" width="3.42578125" style="121"/>
    <col min="4060" max="4060" width="35.7109375" style="121" customWidth="1"/>
    <col min="4061" max="4063" width="13.7109375" style="121" customWidth="1"/>
    <col min="4064" max="4064" width="30.28515625" style="121" customWidth="1"/>
    <col min="4065" max="4315" width="3.42578125" style="121"/>
    <col min="4316" max="4316" width="35.7109375" style="121" customWidth="1"/>
    <col min="4317" max="4319" width="13.7109375" style="121" customWidth="1"/>
    <col min="4320" max="4320" width="30.28515625" style="121" customWidth="1"/>
    <col min="4321" max="4571" width="3.42578125" style="121"/>
    <col min="4572" max="4572" width="35.7109375" style="121" customWidth="1"/>
    <col min="4573" max="4575" width="13.7109375" style="121" customWidth="1"/>
    <col min="4576" max="4576" width="30.28515625" style="121" customWidth="1"/>
    <col min="4577" max="4827" width="3.42578125" style="121"/>
    <col min="4828" max="4828" width="35.7109375" style="121" customWidth="1"/>
    <col min="4829" max="4831" width="13.7109375" style="121" customWidth="1"/>
    <col min="4832" max="4832" width="30.28515625" style="121" customWidth="1"/>
    <col min="4833" max="5083" width="3.42578125" style="121"/>
    <col min="5084" max="5084" width="35.7109375" style="121" customWidth="1"/>
    <col min="5085" max="5087" width="13.7109375" style="121" customWidth="1"/>
    <col min="5088" max="5088" width="30.28515625" style="121" customWidth="1"/>
    <col min="5089" max="5339" width="3.42578125" style="121"/>
    <col min="5340" max="5340" width="35.7109375" style="121" customWidth="1"/>
    <col min="5341" max="5343" width="13.7109375" style="121" customWidth="1"/>
    <col min="5344" max="5344" width="30.28515625" style="121" customWidth="1"/>
    <col min="5345" max="5595" width="3.42578125" style="121"/>
    <col min="5596" max="5596" width="35.7109375" style="121" customWidth="1"/>
    <col min="5597" max="5599" width="13.7109375" style="121" customWidth="1"/>
    <col min="5600" max="5600" width="30.28515625" style="121" customWidth="1"/>
    <col min="5601" max="5851" width="3.42578125" style="121"/>
    <col min="5852" max="5852" width="35.7109375" style="121" customWidth="1"/>
    <col min="5853" max="5855" width="13.7109375" style="121" customWidth="1"/>
    <col min="5856" max="5856" width="30.28515625" style="121" customWidth="1"/>
    <col min="5857" max="6107" width="3.42578125" style="121"/>
    <col min="6108" max="6108" width="35.7109375" style="121" customWidth="1"/>
    <col min="6109" max="6111" width="13.7109375" style="121" customWidth="1"/>
    <col min="6112" max="6112" width="30.28515625" style="121" customWidth="1"/>
    <col min="6113" max="6363" width="3.42578125" style="121"/>
    <col min="6364" max="6364" width="35.7109375" style="121" customWidth="1"/>
    <col min="6365" max="6367" width="13.7109375" style="121" customWidth="1"/>
    <col min="6368" max="6368" width="30.28515625" style="121" customWidth="1"/>
    <col min="6369" max="6619" width="3.42578125" style="121"/>
    <col min="6620" max="6620" width="35.7109375" style="121" customWidth="1"/>
    <col min="6621" max="6623" width="13.7109375" style="121" customWidth="1"/>
    <col min="6624" max="6624" width="30.28515625" style="121" customWidth="1"/>
    <col min="6625" max="6875" width="3.42578125" style="121"/>
    <col min="6876" max="6876" width="35.7109375" style="121" customWidth="1"/>
    <col min="6877" max="6879" width="13.7109375" style="121" customWidth="1"/>
    <col min="6880" max="6880" width="30.28515625" style="121" customWidth="1"/>
    <col min="6881" max="7131" width="3.42578125" style="121"/>
    <col min="7132" max="7132" width="35.7109375" style="121" customWidth="1"/>
    <col min="7133" max="7135" width="13.7109375" style="121" customWidth="1"/>
    <col min="7136" max="7136" width="30.28515625" style="121" customWidth="1"/>
    <col min="7137" max="7387" width="3.42578125" style="121"/>
    <col min="7388" max="7388" width="35.7109375" style="121" customWidth="1"/>
    <col min="7389" max="7391" width="13.7109375" style="121" customWidth="1"/>
    <col min="7392" max="7392" width="30.28515625" style="121" customWidth="1"/>
    <col min="7393" max="7643" width="3.42578125" style="121"/>
    <col min="7644" max="7644" width="35.7109375" style="121" customWidth="1"/>
    <col min="7645" max="7647" width="13.7109375" style="121" customWidth="1"/>
    <col min="7648" max="7648" width="30.28515625" style="121" customWidth="1"/>
    <col min="7649" max="7899" width="3.42578125" style="121"/>
    <col min="7900" max="7900" width="35.7109375" style="121" customWidth="1"/>
    <col min="7901" max="7903" width="13.7109375" style="121" customWidth="1"/>
    <col min="7904" max="7904" width="30.28515625" style="121" customWidth="1"/>
    <col min="7905" max="8155" width="3.42578125" style="121"/>
    <col min="8156" max="8156" width="35.7109375" style="121" customWidth="1"/>
    <col min="8157" max="8159" width="13.7109375" style="121" customWidth="1"/>
    <col min="8160" max="8160" width="30.28515625" style="121" customWidth="1"/>
    <col min="8161" max="8411" width="3.42578125" style="121"/>
    <col min="8412" max="8412" width="35.7109375" style="121" customWidth="1"/>
    <col min="8413" max="8415" width="13.7109375" style="121" customWidth="1"/>
    <col min="8416" max="8416" width="30.28515625" style="121" customWidth="1"/>
    <col min="8417" max="8667" width="3.42578125" style="121"/>
    <col min="8668" max="8668" width="35.7109375" style="121" customWidth="1"/>
    <col min="8669" max="8671" width="13.7109375" style="121" customWidth="1"/>
    <col min="8672" max="8672" width="30.28515625" style="121" customWidth="1"/>
    <col min="8673" max="8923" width="3.42578125" style="121"/>
    <col min="8924" max="8924" width="35.7109375" style="121" customWidth="1"/>
    <col min="8925" max="8927" width="13.7109375" style="121" customWidth="1"/>
    <col min="8928" max="8928" width="30.28515625" style="121" customWidth="1"/>
    <col min="8929" max="9179" width="3.42578125" style="121"/>
    <col min="9180" max="9180" width="35.7109375" style="121" customWidth="1"/>
    <col min="9181" max="9183" width="13.7109375" style="121" customWidth="1"/>
    <col min="9184" max="9184" width="30.28515625" style="121" customWidth="1"/>
    <col min="9185" max="9435" width="3.42578125" style="121"/>
    <col min="9436" max="9436" width="35.7109375" style="121" customWidth="1"/>
    <col min="9437" max="9439" width="13.7109375" style="121" customWidth="1"/>
    <col min="9440" max="9440" width="30.28515625" style="121" customWidth="1"/>
    <col min="9441" max="9691" width="3.42578125" style="121"/>
    <col min="9692" max="9692" width="35.7109375" style="121" customWidth="1"/>
    <col min="9693" max="9695" width="13.7109375" style="121" customWidth="1"/>
    <col min="9696" max="9696" width="30.28515625" style="121" customWidth="1"/>
    <col min="9697" max="9947" width="3.42578125" style="121"/>
    <col min="9948" max="9948" width="35.7109375" style="121" customWidth="1"/>
    <col min="9949" max="9951" width="13.7109375" style="121" customWidth="1"/>
    <col min="9952" max="9952" width="30.28515625" style="121" customWidth="1"/>
    <col min="9953" max="10203" width="3.42578125" style="121"/>
    <col min="10204" max="10204" width="35.7109375" style="121" customWidth="1"/>
    <col min="10205" max="10207" width="13.7109375" style="121" customWidth="1"/>
    <col min="10208" max="10208" width="30.28515625" style="121" customWidth="1"/>
    <col min="10209" max="10459" width="3.42578125" style="121"/>
    <col min="10460" max="10460" width="35.7109375" style="121" customWidth="1"/>
    <col min="10461" max="10463" width="13.7109375" style="121" customWidth="1"/>
    <col min="10464" max="10464" width="30.28515625" style="121" customWidth="1"/>
    <col min="10465" max="10715" width="3.42578125" style="121"/>
    <col min="10716" max="10716" width="35.7109375" style="121" customWidth="1"/>
    <col min="10717" max="10719" width="13.7109375" style="121" customWidth="1"/>
    <col min="10720" max="10720" width="30.28515625" style="121" customWidth="1"/>
    <col min="10721" max="10971" width="3.42578125" style="121"/>
    <col min="10972" max="10972" width="35.7109375" style="121" customWidth="1"/>
    <col min="10973" max="10975" width="13.7109375" style="121" customWidth="1"/>
    <col min="10976" max="10976" width="30.28515625" style="121" customWidth="1"/>
    <col min="10977" max="11227" width="3.42578125" style="121"/>
    <col min="11228" max="11228" width="35.7109375" style="121" customWidth="1"/>
    <col min="11229" max="11231" width="13.7109375" style="121" customWidth="1"/>
    <col min="11232" max="11232" width="30.28515625" style="121" customWidth="1"/>
    <col min="11233" max="11483" width="3.42578125" style="121"/>
    <col min="11484" max="11484" width="35.7109375" style="121" customWidth="1"/>
    <col min="11485" max="11487" width="13.7109375" style="121" customWidth="1"/>
    <col min="11488" max="11488" width="30.28515625" style="121" customWidth="1"/>
    <col min="11489" max="11739" width="3.42578125" style="121"/>
    <col min="11740" max="11740" width="35.7109375" style="121" customWidth="1"/>
    <col min="11741" max="11743" width="13.7109375" style="121" customWidth="1"/>
    <col min="11744" max="11744" width="30.28515625" style="121" customWidth="1"/>
    <col min="11745" max="11995" width="3.42578125" style="121"/>
    <col min="11996" max="11996" width="35.7109375" style="121" customWidth="1"/>
    <col min="11997" max="11999" width="13.7109375" style="121" customWidth="1"/>
    <col min="12000" max="12000" width="30.28515625" style="121" customWidth="1"/>
    <col min="12001" max="12251" width="3.42578125" style="121"/>
    <col min="12252" max="12252" width="35.7109375" style="121" customWidth="1"/>
    <col min="12253" max="12255" width="13.7109375" style="121" customWidth="1"/>
    <col min="12256" max="12256" width="30.28515625" style="121" customWidth="1"/>
    <col min="12257" max="12507" width="3.42578125" style="121"/>
    <col min="12508" max="12508" width="35.7109375" style="121" customWidth="1"/>
    <col min="12509" max="12511" width="13.7109375" style="121" customWidth="1"/>
    <col min="12512" max="12512" width="30.28515625" style="121" customWidth="1"/>
    <col min="12513" max="12763" width="3.42578125" style="121"/>
    <col min="12764" max="12764" width="35.7109375" style="121" customWidth="1"/>
    <col min="12765" max="12767" width="13.7109375" style="121" customWidth="1"/>
    <col min="12768" max="12768" width="30.28515625" style="121" customWidth="1"/>
    <col min="12769" max="13019" width="3.42578125" style="121"/>
    <col min="13020" max="13020" width="35.7109375" style="121" customWidth="1"/>
    <col min="13021" max="13023" width="13.7109375" style="121" customWidth="1"/>
    <col min="13024" max="13024" width="30.28515625" style="121" customWidth="1"/>
    <col min="13025" max="13275" width="3.42578125" style="121"/>
    <col min="13276" max="13276" width="35.7109375" style="121" customWidth="1"/>
    <col min="13277" max="13279" width="13.7109375" style="121" customWidth="1"/>
    <col min="13280" max="13280" width="30.28515625" style="121" customWidth="1"/>
    <col min="13281" max="13531" width="3.42578125" style="121"/>
    <col min="13532" max="13532" width="35.7109375" style="121" customWidth="1"/>
    <col min="13533" max="13535" width="13.7109375" style="121" customWidth="1"/>
    <col min="13536" max="13536" width="30.28515625" style="121" customWidth="1"/>
    <col min="13537" max="13787" width="3.42578125" style="121"/>
    <col min="13788" max="13788" width="35.7109375" style="121" customWidth="1"/>
    <col min="13789" max="13791" width="13.7109375" style="121" customWidth="1"/>
    <col min="13792" max="13792" width="30.28515625" style="121" customWidth="1"/>
    <col min="13793" max="14043" width="3.42578125" style="121"/>
    <col min="14044" max="14044" width="35.7109375" style="121" customWidth="1"/>
    <col min="14045" max="14047" width="13.7109375" style="121" customWidth="1"/>
    <col min="14048" max="14048" width="30.28515625" style="121" customWidth="1"/>
    <col min="14049" max="14299" width="3.42578125" style="121"/>
    <col min="14300" max="14300" width="35.7109375" style="121" customWidth="1"/>
    <col min="14301" max="14303" width="13.7109375" style="121" customWidth="1"/>
    <col min="14304" max="14304" width="30.28515625" style="121" customWidth="1"/>
    <col min="14305" max="14555" width="3.42578125" style="121"/>
    <col min="14556" max="14556" width="35.7109375" style="121" customWidth="1"/>
    <col min="14557" max="14559" width="13.7109375" style="121" customWidth="1"/>
    <col min="14560" max="14560" width="30.28515625" style="121" customWidth="1"/>
    <col min="14561" max="14811" width="3.42578125" style="121"/>
    <col min="14812" max="14812" width="35.7109375" style="121" customWidth="1"/>
    <col min="14813" max="14815" width="13.7109375" style="121" customWidth="1"/>
    <col min="14816" max="14816" width="30.28515625" style="121" customWidth="1"/>
    <col min="14817" max="15067" width="3.42578125" style="121"/>
    <col min="15068" max="15068" width="35.7109375" style="121" customWidth="1"/>
    <col min="15069" max="15071" width="13.7109375" style="121" customWidth="1"/>
    <col min="15072" max="15072" width="30.28515625" style="121" customWidth="1"/>
    <col min="15073" max="15323" width="3.42578125" style="121"/>
    <col min="15324" max="15324" width="35.7109375" style="121" customWidth="1"/>
    <col min="15325" max="15327" width="13.7109375" style="121" customWidth="1"/>
    <col min="15328" max="15328" width="30.28515625" style="121" customWidth="1"/>
    <col min="15329" max="15579" width="3.42578125" style="121"/>
    <col min="15580" max="15580" width="35.7109375" style="121" customWidth="1"/>
    <col min="15581" max="15583" width="13.7109375" style="121" customWidth="1"/>
    <col min="15584" max="15584" width="30.28515625" style="121" customWidth="1"/>
    <col min="15585" max="15835" width="3.42578125" style="121"/>
    <col min="15836" max="15836" width="35.7109375" style="121" customWidth="1"/>
    <col min="15837" max="15839" width="13.7109375" style="121" customWidth="1"/>
    <col min="15840" max="15840" width="30.28515625" style="121" customWidth="1"/>
    <col min="15841" max="16091" width="3.42578125" style="121"/>
    <col min="16092" max="16092" width="35.7109375" style="121" customWidth="1"/>
    <col min="16093" max="16095" width="13.7109375" style="121" customWidth="1"/>
    <col min="16096" max="16096" width="30.28515625" style="121" customWidth="1"/>
    <col min="16097" max="16347" width="3.42578125" style="121"/>
    <col min="16348" max="16360" width="11.42578125" style="121" customWidth="1"/>
    <col min="16361" max="16384" width="3.42578125" style="121"/>
  </cols>
  <sheetData>
    <row r="1" spans="1:8" ht="24.75" customHeight="1">
      <c r="A1" s="840" t="s">
        <v>696</v>
      </c>
      <c r="H1" s="867" t="s">
        <v>697</v>
      </c>
    </row>
    <row r="2" spans="1:8" ht="18.95" customHeight="1">
      <c r="A2" s="673"/>
      <c r="E2" s="137"/>
    </row>
    <row r="3" spans="1:8" ht="18.95" customHeight="1">
      <c r="A3" s="675" t="s">
        <v>2489</v>
      </c>
      <c r="H3" s="2400" t="s">
        <v>2488</v>
      </c>
    </row>
    <row r="4" spans="1:8" ht="18.95" customHeight="1">
      <c r="A4" s="1273" t="s">
        <v>1975</v>
      </c>
      <c r="H4" s="719" t="s">
        <v>1631</v>
      </c>
    </row>
    <row r="5" spans="1:8" ht="18.95" customHeight="1">
      <c r="A5" s="1273"/>
      <c r="H5" s="719"/>
    </row>
    <row r="6" spans="1:8" ht="18.95" customHeight="1">
      <c r="E6" s="137"/>
    </row>
    <row r="7" spans="1:8" ht="16.5" customHeight="1">
      <c r="A7" s="1690" t="s">
        <v>2236</v>
      </c>
      <c r="C7" s="312"/>
      <c r="D7" s="312"/>
      <c r="H7" s="1592" t="s">
        <v>2235</v>
      </c>
    </row>
    <row r="8" spans="1:8" ht="22.9" customHeight="1">
      <c r="A8" s="1654"/>
      <c r="B8" s="2616" t="s">
        <v>11</v>
      </c>
      <c r="C8" s="2616"/>
      <c r="D8" s="2616" t="s">
        <v>271</v>
      </c>
      <c r="E8" s="2616"/>
      <c r="F8" s="2616" t="s">
        <v>267</v>
      </c>
      <c r="G8" s="2616"/>
      <c r="H8" s="1656"/>
    </row>
    <row r="9" spans="1:8" ht="22.9" customHeight="1">
      <c r="A9" s="1654"/>
      <c r="B9" s="2616" t="s">
        <v>10</v>
      </c>
      <c r="C9" s="2616"/>
      <c r="D9" s="2616" t="s">
        <v>703</v>
      </c>
      <c r="E9" s="2616"/>
      <c r="F9" s="2616" t="s">
        <v>1976</v>
      </c>
      <c r="G9" s="2616"/>
      <c r="H9" s="1656"/>
    </row>
    <row r="10" spans="1:8" ht="22.9" customHeight="1">
      <c r="A10" s="1656"/>
      <c r="B10" s="1662" t="s">
        <v>11</v>
      </c>
      <c r="C10" s="1662" t="s">
        <v>7</v>
      </c>
      <c r="D10" s="1662" t="s">
        <v>11</v>
      </c>
      <c r="E10" s="1662" t="s">
        <v>7</v>
      </c>
      <c r="F10" s="1662" t="s">
        <v>11</v>
      </c>
      <c r="G10" s="1662" t="s">
        <v>7</v>
      </c>
      <c r="H10" s="1656"/>
    </row>
    <row r="11" spans="1:8" ht="22.9" customHeight="1">
      <c r="A11" s="1654"/>
      <c r="B11" s="1655" t="s">
        <v>10</v>
      </c>
      <c r="C11" s="1655" t="s">
        <v>1275</v>
      </c>
      <c r="D11" s="1655" t="s">
        <v>10</v>
      </c>
      <c r="E11" s="1655" t="s">
        <v>1275</v>
      </c>
      <c r="F11" s="1655" t="s">
        <v>10</v>
      </c>
      <c r="G11" s="1655" t="s">
        <v>1275</v>
      </c>
      <c r="H11" s="1656"/>
    </row>
    <row r="12" spans="1:8" ht="22.9" customHeight="1">
      <c r="A12" s="1657" t="s">
        <v>1971</v>
      </c>
      <c r="B12" s="1271">
        <f>D12+F12</f>
        <v>181</v>
      </c>
      <c r="C12" s="1271">
        <f>E12+G12</f>
        <v>72</v>
      </c>
      <c r="D12" s="1755">
        <v>90</v>
      </c>
      <c r="E12" s="1755">
        <v>33</v>
      </c>
      <c r="F12" s="1755">
        <v>91</v>
      </c>
      <c r="G12" s="1755">
        <v>39</v>
      </c>
      <c r="H12" s="1658" t="s">
        <v>1972</v>
      </c>
    </row>
    <row r="13" spans="1:8" ht="22.9" customHeight="1">
      <c r="A13" s="1657" t="s">
        <v>720</v>
      </c>
      <c r="B13" s="1271">
        <f t="shared" ref="B13:B37" si="0">D13+F13</f>
        <v>16</v>
      </c>
      <c r="C13" s="1271">
        <f t="shared" ref="C13:C37" si="1">E13+G13</f>
        <v>10</v>
      </c>
      <c r="D13" s="1755">
        <v>4</v>
      </c>
      <c r="E13" s="1755">
        <v>2</v>
      </c>
      <c r="F13" s="1755">
        <v>12</v>
      </c>
      <c r="G13" s="1755">
        <v>8</v>
      </c>
      <c r="H13" s="1658" t="s">
        <v>721</v>
      </c>
    </row>
    <row r="14" spans="1:8" ht="22.9" customHeight="1">
      <c r="A14" s="1657" t="s">
        <v>2263</v>
      </c>
      <c r="B14" s="1271">
        <f t="shared" si="0"/>
        <v>167</v>
      </c>
      <c r="C14" s="1271">
        <f t="shared" si="1"/>
        <v>80</v>
      </c>
      <c r="D14" s="1755">
        <v>79</v>
      </c>
      <c r="E14" s="1755">
        <v>34</v>
      </c>
      <c r="F14" s="1755">
        <v>88</v>
      </c>
      <c r="G14" s="2111">
        <v>46</v>
      </c>
      <c r="H14" s="1658" t="s">
        <v>2259</v>
      </c>
    </row>
    <row r="15" spans="1:8" ht="22.9" customHeight="1">
      <c r="A15" s="1657" t="s">
        <v>722</v>
      </c>
      <c r="B15" s="1271">
        <f t="shared" si="0"/>
        <v>36</v>
      </c>
      <c r="C15" s="1271">
        <f t="shared" si="1"/>
        <v>14</v>
      </c>
      <c r="D15" s="1755">
        <v>14</v>
      </c>
      <c r="E15" s="1755">
        <v>2</v>
      </c>
      <c r="F15" s="1755">
        <v>22</v>
      </c>
      <c r="G15" s="1755">
        <v>12</v>
      </c>
      <c r="H15" s="1658" t="s">
        <v>723</v>
      </c>
    </row>
    <row r="16" spans="1:8" ht="22.9" customHeight="1">
      <c r="A16" s="1657" t="s">
        <v>1973</v>
      </c>
      <c r="B16" s="1271">
        <f t="shared" si="0"/>
        <v>44</v>
      </c>
      <c r="C16" s="1271">
        <f t="shared" si="1"/>
        <v>29</v>
      </c>
      <c r="D16" s="1755">
        <v>22</v>
      </c>
      <c r="E16" s="1755">
        <v>15</v>
      </c>
      <c r="F16" s="1755">
        <v>22</v>
      </c>
      <c r="G16" s="1755">
        <v>14</v>
      </c>
      <c r="H16" s="1658" t="s">
        <v>1974</v>
      </c>
    </row>
    <row r="17" spans="1:8" ht="22.9" customHeight="1">
      <c r="A17" s="1657" t="s">
        <v>2260</v>
      </c>
      <c r="B17" s="1271">
        <f t="shared" si="0"/>
        <v>187</v>
      </c>
      <c r="C17" s="1271">
        <f t="shared" si="1"/>
        <v>111</v>
      </c>
      <c r="D17" s="1755">
        <v>77</v>
      </c>
      <c r="E17" s="1755">
        <v>42</v>
      </c>
      <c r="F17" s="1755">
        <v>110</v>
      </c>
      <c r="G17" s="1755">
        <v>69</v>
      </c>
      <c r="H17" s="1658" t="s">
        <v>2261</v>
      </c>
    </row>
    <row r="18" spans="1:8" ht="22.9" customHeight="1">
      <c r="A18" s="1657" t="s">
        <v>724</v>
      </c>
      <c r="B18" s="1271">
        <f t="shared" si="0"/>
        <v>631</v>
      </c>
      <c r="C18" s="1271">
        <f t="shared" si="1"/>
        <v>461</v>
      </c>
      <c r="D18" s="1755">
        <v>247</v>
      </c>
      <c r="E18" s="1755">
        <v>174</v>
      </c>
      <c r="F18" s="1755">
        <v>384</v>
      </c>
      <c r="G18" s="1755">
        <v>287</v>
      </c>
      <c r="H18" s="1658" t="s">
        <v>725</v>
      </c>
    </row>
    <row r="19" spans="1:8" ht="22.9" customHeight="1">
      <c r="A19" s="1657" t="s">
        <v>726</v>
      </c>
      <c r="B19" s="1271">
        <f t="shared" si="0"/>
        <v>202</v>
      </c>
      <c r="C19" s="1271">
        <f t="shared" si="1"/>
        <v>92</v>
      </c>
      <c r="D19" s="1755">
        <v>76</v>
      </c>
      <c r="E19" s="1755">
        <v>33</v>
      </c>
      <c r="F19" s="1755">
        <v>126</v>
      </c>
      <c r="G19" s="1755">
        <v>59</v>
      </c>
      <c r="H19" s="1658" t="s">
        <v>727</v>
      </c>
    </row>
    <row r="20" spans="1:8" ht="22.9" customHeight="1">
      <c r="A20" s="1657" t="s">
        <v>728</v>
      </c>
      <c r="B20" s="1271">
        <f t="shared" si="0"/>
        <v>736</v>
      </c>
      <c r="C20" s="1271">
        <f t="shared" si="1"/>
        <v>361</v>
      </c>
      <c r="D20" s="1755">
        <v>332</v>
      </c>
      <c r="E20" s="1755">
        <v>149</v>
      </c>
      <c r="F20" s="1755">
        <v>404</v>
      </c>
      <c r="G20" s="1755">
        <v>212</v>
      </c>
      <c r="H20" s="1658" t="s">
        <v>729</v>
      </c>
    </row>
    <row r="21" spans="1:8" ht="22.9" customHeight="1">
      <c r="A21" s="1657" t="s">
        <v>2080</v>
      </c>
      <c r="B21" s="1271">
        <f t="shared" si="0"/>
        <v>97</v>
      </c>
      <c r="C21" s="1271">
        <f t="shared" si="1"/>
        <v>48</v>
      </c>
      <c r="D21" s="1755">
        <v>44</v>
      </c>
      <c r="E21" s="1755">
        <v>19</v>
      </c>
      <c r="F21" s="1755">
        <v>53</v>
      </c>
      <c r="G21" s="1755">
        <v>29</v>
      </c>
      <c r="H21" s="1658" t="s">
        <v>2079</v>
      </c>
    </row>
    <row r="22" spans="1:8" ht="22.9" customHeight="1">
      <c r="A22" s="1657" t="s">
        <v>730</v>
      </c>
      <c r="B22" s="1271">
        <f t="shared" si="0"/>
        <v>248</v>
      </c>
      <c r="C22" s="1271">
        <f t="shared" si="1"/>
        <v>80</v>
      </c>
      <c r="D22" s="1755">
        <v>97</v>
      </c>
      <c r="E22" s="1755">
        <v>26</v>
      </c>
      <c r="F22" s="1755">
        <v>151</v>
      </c>
      <c r="G22" s="1755">
        <v>54</v>
      </c>
      <c r="H22" s="1658" t="s">
        <v>731</v>
      </c>
    </row>
    <row r="23" spans="1:8" ht="22.9" customHeight="1">
      <c r="A23" s="1657" t="s">
        <v>732</v>
      </c>
      <c r="B23" s="1271">
        <f t="shared" si="0"/>
        <v>136</v>
      </c>
      <c r="C23" s="1271">
        <f t="shared" si="1"/>
        <v>61</v>
      </c>
      <c r="D23" s="1755">
        <v>60</v>
      </c>
      <c r="E23" s="1755">
        <v>30</v>
      </c>
      <c r="F23" s="1755">
        <v>76</v>
      </c>
      <c r="G23" s="1755">
        <v>31</v>
      </c>
      <c r="H23" s="1658" t="s">
        <v>733</v>
      </c>
    </row>
    <row r="24" spans="1:8" ht="22.9" customHeight="1">
      <c r="A24" s="1657" t="s">
        <v>2262</v>
      </c>
      <c r="B24" s="1271">
        <f t="shared" si="0"/>
        <v>48</v>
      </c>
      <c r="C24" s="1271">
        <f t="shared" si="1"/>
        <v>29</v>
      </c>
      <c r="D24" s="1755">
        <v>22</v>
      </c>
      <c r="E24" s="1755">
        <v>16</v>
      </c>
      <c r="F24" s="1755">
        <v>26</v>
      </c>
      <c r="G24" s="1755">
        <v>13</v>
      </c>
      <c r="H24" s="1658" t="s">
        <v>2257</v>
      </c>
    </row>
    <row r="25" spans="1:8" ht="22.9" customHeight="1">
      <c r="A25" s="1657" t="s">
        <v>734</v>
      </c>
      <c r="B25" s="1271">
        <f t="shared" si="0"/>
        <v>229</v>
      </c>
      <c r="C25" s="1271">
        <f t="shared" si="1"/>
        <v>153</v>
      </c>
      <c r="D25" s="1755">
        <v>103</v>
      </c>
      <c r="E25" s="1755">
        <v>65</v>
      </c>
      <c r="F25" s="1755">
        <v>126</v>
      </c>
      <c r="G25" s="1755">
        <v>88</v>
      </c>
      <c r="H25" s="1658" t="s">
        <v>735</v>
      </c>
    </row>
    <row r="26" spans="1:8" ht="22.9" customHeight="1">
      <c r="A26" s="1657" t="s">
        <v>736</v>
      </c>
      <c r="B26" s="1271">
        <f t="shared" si="0"/>
        <v>595</v>
      </c>
      <c r="C26" s="1271">
        <f t="shared" si="1"/>
        <v>451</v>
      </c>
      <c r="D26" s="1755">
        <v>281</v>
      </c>
      <c r="E26" s="1755">
        <v>213</v>
      </c>
      <c r="F26" s="1755">
        <v>314</v>
      </c>
      <c r="G26" s="1755">
        <v>238</v>
      </c>
      <c r="H26" s="1658" t="s">
        <v>737</v>
      </c>
    </row>
    <row r="27" spans="1:8" ht="22.9" customHeight="1">
      <c r="A27" s="1657" t="s">
        <v>738</v>
      </c>
      <c r="B27" s="1271">
        <f t="shared" si="0"/>
        <v>38</v>
      </c>
      <c r="C27" s="1271">
        <f t="shared" si="1"/>
        <v>11</v>
      </c>
      <c r="D27" s="1755">
        <v>9</v>
      </c>
      <c r="E27" s="1755">
        <v>3</v>
      </c>
      <c r="F27" s="1755">
        <v>29</v>
      </c>
      <c r="G27" s="1755">
        <v>8</v>
      </c>
      <c r="H27" s="1658" t="s">
        <v>739</v>
      </c>
    </row>
    <row r="28" spans="1:8" ht="22.9" customHeight="1">
      <c r="A28" s="1657" t="s">
        <v>740</v>
      </c>
      <c r="B28" s="1271">
        <f t="shared" si="0"/>
        <v>73</v>
      </c>
      <c r="C28" s="1271">
        <f t="shared" si="1"/>
        <v>28</v>
      </c>
      <c r="D28" s="1755">
        <v>31</v>
      </c>
      <c r="E28" s="1755">
        <v>13</v>
      </c>
      <c r="F28" s="1755">
        <v>42</v>
      </c>
      <c r="G28" s="1755">
        <v>15</v>
      </c>
      <c r="H28" s="1658" t="s">
        <v>741</v>
      </c>
    </row>
    <row r="29" spans="1:8" ht="22.9" customHeight="1">
      <c r="A29" s="1657" t="s">
        <v>742</v>
      </c>
      <c r="B29" s="1271">
        <f t="shared" si="0"/>
        <v>259</v>
      </c>
      <c r="C29" s="1271">
        <f t="shared" si="1"/>
        <v>169</v>
      </c>
      <c r="D29" s="1755">
        <v>124</v>
      </c>
      <c r="E29" s="1755">
        <v>86</v>
      </c>
      <c r="F29" s="1755">
        <v>135</v>
      </c>
      <c r="G29" s="1755">
        <v>83</v>
      </c>
      <c r="H29" s="1658" t="s">
        <v>743</v>
      </c>
    </row>
    <row r="30" spans="1:8" ht="22.9" customHeight="1">
      <c r="A30" s="1657" t="s">
        <v>744</v>
      </c>
      <c r="B30" s="1271">
        <f t="shared" si="0"/>
        <v>423</v>
      </c>
      <c r="C30" s="1271">
        <f t="shared" si="1"/>
        <v>306</v>
      </c>
      <c r="D30" s="1755">
        <v>175</v>
      </c>
      <c r="E30" s="1755">
        <v>122</v>
      </c>
      <c r="F30" s="1755">
        <v>248</v>
      </c>
      <c r="G30" s="1755">
        <v>184</v>
      </c>
      <c r="H30" s="1658" t="s">
        <v>745</v>
      </c>
    </row>
    <row r="31" spans="1:8" ht="22.9" customHeight="1">
      <c r="A31" s="1657" t="s">
        <v>746</v>
      </c>
      <c r="B31" s="1271">
        <f t="shared" si="0"/>
        <v>40</v>
      </c>
      <c r="C31" s="1271">
        <f t="shared" si="1"/>
        <v>16</v>
      </c>
      <c r="D31" s="1755">
        <v>18</v>
      </c>
      <c r="E31" s="1755">
        <v>7</v>
      </c>
      <c r="F31" s="1755">
        <v>22</v>
      </c>
      <c r="G31" s="1755">
        <v>9</v>
      </c>
      <c r="H31" s="1658" t="s">
        <v>747</v>
      </c>
    </row>
    <row r="32" spans="1:8" ht="22.9" customHeight="1">
      <c r="A32" s="1657" t="s">
        <v>748</v>
      </c>
      <c r="B32" s="1271">
        <f t="shared" si="0"/>
        <v>41</v>
      </c>
      <c r="C32" s="1271">
        <f t="shared" si="1"/>
        <v>10</v>
      </c>
      <c r="D32" s="1755">
        <v>16</v>
      </c>
      <c r="E32" s="1755">
        <v>4</v>
      </c>
      <c r="F32" s="1755">
        <v>25</v>
      </c>
      <c r="G32" s="1755">
        <v>6</v>
      </c>
      <c r="H32" s="1658" t="s">
        <v>749</v>
      </c>
    </row>
    <row r="33" spans="1:8" ht="22.9" customHeight="1">
      <c r="A33" s="1657" t="s">
        <v>750</v>
      </c>
      <c r="B33" s="1271">
        <f t="shared" si="0"/>
        <v>283</v>
      </c>
      <c r="C33" s="1271">
        <f t="shared" si="1"/>
        <v>123</v>
      </c>
      <c r="D33" s="1755">
        <v>131</v>
      </c>
      <c r="E33" s="1755">
        <v>60</v>
      </c>
      <c r="F33" s="1755">
        <v>152</v>
      </c>
      <c r="G33" s="1755">
        <v>63</v>
      </c>
      <c r="H33" s="1658" t="s">
        <v>751</v>
      </c>
    </row>
    <row r="34" spans="1:8" ht="22.9" customHeight="1">
      <c r="A34" s="1657" t="s">
        <v>2258</v>
      </c>
      <c r="B34" s="1271">
        <f t="shared" si="0"/>
        <v>233</v>
      </c>
      <c r="C34" s="1271">
        <f t="shared" si="1"/>
        <v>92</v>
      </c>
      <c r="D34" s="1755">
        <v>97</v>
      </c>
      <c r="E34" s="1755">
        <v>37</v>
      </c>
      <c r="F34" s="1755">
        <v>136</v>
      </c>
      <c r="G34" s="1755">
        <v>55</v>
      </c>
      <c r="H34" s="1658" t="s">
        <v>2264</v>
      </c>
    </row>
    <row r="35" spans="1:8" ht="22.9" customHeight="1">
      <c r="A35" s="1657" t="s">
        <v>752</v>
      </c>
      <c r="B35" s="1271">
        <f t="shared" si="0"/>
        <v>343</v>
      </c>
      <c r="C35" s="1271">
        <f t="shared" si="1"/>
        <v>145</v>
      </c>
      <c r="D35" s="1755">
        <v>140</v>
      </c>
      <c r="E35" s="1755">
        <v>60</v>
      </c>
      <c r="F35" s="1755">
        <v>203</v>
      </c>
      <c r="G35" s="1755">
        <v>85</v>
      </c>
      <c r="H35" s="1658" t="s">
        <v>753</v>
      </c>
    </row>
    <row r="36" spans="1:8" ht="22.9" customHeight="1">
      <c r="A36" s="1657" t="s">
        <v>2078</v>
      </c>
      <c r="B36" s="1271">
        <f t="shared" si="0"/>
        <v>443</v>
      </c>
      <c r="C36" s="1271">
        <f t="shared" si="1"/>
        <v>199</v>
      </c>
      <c r="D36" s="1755">
        <v>190</v>
      </c>
      <c r="E36" s="1755">
        <v>83</v>
      </c>
      <c r="F36" s="1755">
        <v>253</v>
      </c>
      <c r="G36" s="1755">
        <v>116</v>
      </c>
      <c r="H36" s="1658" t="s">
        <v>754</v>
      </c>
    </row>
    <row r="37" spans="1:8" ht="15.6" customHeight="1">
      <c r="A37" s="1657" t="s">
        <v>755</v>
      </c>
      <c r="B37" s="1271">
        <f t="shared" si="0"/>
        <v>148</v>
      </c>
      <c r="C37" s="1271">
        <f t="shared" si="1"/>
        <v>102</v>
      </c>
      <c r="D37" s="1755">
        <v>62</v>
      </c>
      <c r="E37" s="1755">
        <v>41</v>
      </c>
      <c r="F37" s="1755">
        <v>86</v>
      </c>
      <c r="G37" s="1755">
        <v>61</v>
      </c>
      <c r="H37" s="1658" t="s">
        <v>756</v>
      </c>
    </row>
    <row r="38" spans="1:8" ht="15.6" customHeight="1">
      <c r="A38" s="1657"/>
      <c r="B38" s="1271"/>
      <c r="C38" s="1271"/>
      <c r="D38" s="1755"/>
      <c r="E38" s="1755"/>
      <c r="F38" s="1755"/>
      <c r="G38" s="1755"/>
      <c r="H38" s="1658"/>
    </row>
    <row r="39" spans="1:8" ht="22.5" customHeight="1">
      <c r="A39" s="1660" t="s">
        <v>10</v>
      </c>
      <c r="B39" s="1756">
        <f>SUM(B12:B37)</f>
        <v>5877</v>
      </c>
      <c r="C39" s="1756">
        <f>SUM(C12:C37)</f>
        <v>3253</v>
      </c>
      <c r="D39" s="1756">
        <f t="shared" ref="D39:G39" si="2">SUM(D12:D38)</f>
        <v>2541</v>
      </c>
      <c r="E39" s="1756">
        <f t="shared" si="2"/>
        <v>1369</v>
      </c>
      <c r="F39" s="1756">
        <f t="shared" si="2"/>
        <v>3336</v>
      </c>
      <c r="G39" s="1756">
        <f t="shared" si="2"/>
        <v>1884</v>
      </c>
      <c r="H39" s="1659" t="s">
        <v>11</v>
      </c>
    </row>
    <row r="40" spans="1:8" ht="12.75" customHeight="1">
      <c r="A40" s="315"/>
      <c r="B40" s="22"/>
      <c r="C40" s="22"/>
      <c r="D40" s="541"/>
      <c r="E40" s="1661"/>
      <c r="F40" s="241"/>
      <c r="G40" s="241"/>
      <c r="H40" s="315"/>
    </row>
    <row r="41" spans="1:8" ht="12.75" customHeight="1">
      <c r="A41" s="2509"/>
      <c r="B41" s="2509"/>
      <c r="C41" s="2509"/>
      <c r="D41" s="2509"/>
      <c r="E41" s="2509"/>
    </row>
    <row r="42" spans="1:8" ht="12.75" customHeight="1"/>
    <row r="43" spans="1:8" ht="12.75" customHeight="1"/>
    <row r="44" spans="1:8" ht="12.75" customHeight="1">
      <c r="A44" s="878" t="s">
        <v>757</v>
      </c>
    </row>
    <row r="45" spans="1:8" ht="12.75" customHeight="1">
      <c r="A45" s="878" t="s">
        <v>758</v>
      </c>
    </row>
    <row r="46" spans="1:8" ht="12.75" customHeight="1">
      <c r="A46" s="22" t="s">
        <v>1578</v>
      </c>
      <c r="H46" s="490" t="s">
        <v>1577</v>
      </c>
    </row>
    <row r="47" spans="1:8" ht="12.75" customHeight="1"/>
    <row r="48" spans="1:8" ht="12.75" customHeight="1"/>
    <row r="49" ht="12.75" customHeight="1"/>
    <row r="50" ht="12.75" customHeight="1"/>
    <row r="51" ht="12.75" customHeight="1"/>
    <row r="52" ht="12.75" customHeight="1"/>
  </sheetData>
  <mergeCells count="7">
    <mergeCell ref="A41:E41"/>
    <mergeCell ref="D8:E8"/>
    <mergeCell ref="D9:E9"/>
    <mergeCell ref="F8:G8"/>
    <mergeCell ref="F9:G9"/>
    <mergeCell ref="B8:C8"/>
    <mergeCell ref="B9:C9"/>
  </mergeCells>
  <pageMargins left="1.03515625" right="0.78740157480314965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>
  <sheetPr>
    <tabColor theme="9" tint="0.59999389629810485"/>
  </sheetPr>
  <dimension ref="A1:K87"/>
  <sheetViews>
    <sheetView showGridLines="0" view="pageLayout" zoomScale="70" zoomScalePageLayoutView="70" workbookViewId="0">
      <selection activeCell="C21" sqref="C21"/>
    </sheetView>
  </sheetViews>
  <sheetFormatPr baseColWidth="10" defaultRowHeight="12.75"/>
  <cols>
    <col min="1" max="1" width="29.85546875" style="121" customWidth="1"/>
    <col min="2" max="7" width="8.7109375" style="121" customWidth="1"/>
    <col min="8" max="8" width="30.5703125" style="121" customWidth="1"/>
    <col min="9" max="216" width="11.42578125" style="121"/>
    <col min="217" max="217" width="26.7109375" style="121" customWidth="1"/>
    <col min="218" max="223" width="8.7109375" style="121" customWidth="1"/>
    <col min="224" max="224" width="26.7109375" style="121" customWidth="1"/>
    <col min="225" max="472" width="11.42578125" style="121"/>
    <col min="473" max="473" width="26.7109375" style="121" customWidth="1"/>
    <col min="474" max="479" width="8.7109375" style="121" customWidth="1"/>
    <col min="480" max="480" width="26.7109375" style="121" customWidth="1"/>
    <col min="481" max="728" width="11.42578125" style="121"/>
    <col min="729" max="729" width="26.7109375" style="121" customWidth="1"/>
    <col min="730" max="735" width="8.7109375" style="121" customWidth="1"/>
    <col min="736" max="736" width="26.7109375" style="121" customWidth="1"/>
    <col min="737" max="984" width="11.42578125" style="121"/>
    <col min="985" max="985" width="26.7109375" style="121" customWidth="1"/>
    <col min="986" max="991" width="8.7109375" style="121" customWidth="1"/>
    <col min="992" max="992" width="26.7109375" style="121" customWidth="1"/>
    <col min="993" max="1240" width="11.42578125" style="121"/>
    <col min="1241" max="1241" width="26.7109375" style="121" customWidth="1"/>
    <col min="1242" max="1247" width="8.7109375" style="121" customWidth="1"/>
    <col min="1248" max="1248" width="26.7109375" style="121" customWidth="1"/>
    <col min="1249" max="1496" width="11.42578125" style="121"/>
    <col min="1497" max="1497" width="26.7109375" style="121" customWidth="1"/>
    <col min="1498" max="1503" width="8.7109375" style="121" customWidth="1"/>
    <col min="1504" max="1504" width="26.7109375" style="121" customWidth="1"/>
    <col min="1505" max="1752" width="11.42578125" style="121"/>
    <col min="1753" max="1753" width="26.7109375" style="121" customWidth="1"/>
    <col min="1754" max="1759" width="8.7109375" style="121" customWidth="1"/>
    <col min="1760" max="1760" width="26.7109375" style="121" customWidth="1"/>
    <col min="1761" max="2008" width="11.42578125" style="121"/>
    <col min="2009" max="2009" width="26.7109375" style="121" customWidth="1"/>
    <col min="2010" max="2015" width="8.7109375" style="121" customWidth="1"/>
    <col min="2016" max="2016" width="26.7109375" style="121" customWidth="1"/>
    <col min="2017" max="2264" width="11.42578125" style="121"/>
    <col min="2265" max="2265" width="26.7109375" style="121" customWidth="1"/>
    <col min="2266" max="2271" width="8.7109375" style="121" customWidth="1"/>
    <col min="2272" max="2272" width="26.7109375" style="121" customWidth="1"/>
    <col min="2273" max="2520" width="11.42578125" style="121"/>
    <col min="2521" max="2521" width="26.7109375" style="121" customWidth="1"/>
    <col min="2522" max="2527" width="8.7109375" style="121" customWidth="1"/>
    <col min="2528" max="2528" width="26.7109375" style="121" customWidth="1"/>
    <col min="2529" max="2776" width="11.42578125" style="121"/>
    <col min="2777" max="2777" width="26.7109375" style="121" customWidth="1"/>
    <col min="2778" max="2783" width="8.7109375" style="121" customWidth="1"/>
    <col min="2784" max="2784" width="26.7109375" style="121" customWidth="1"/>
    <col min="2785" max="3032" width="11.42578125" style="121"/>
    <col min="3033" max="3033" width="26.7109375" style="121" customWidth="1"/>
    <col min="3034" max="3039" width="8.7109375" style="121" customWidth="1"/>
    <col min="3040" max="3040" width="26.7109375" style="121" customWidth="1"/>
    <col min="3041" max="3288" width="11.42578125" style="121"/>
    <col min="3289" max="3289" width="26.7109375" style="121" customWidth="1"/>
    <col min="3290" max="3295" width="8.7109375" style="121" customWidth="1"/>
    <col min="3296" max="3296" width="26.7109375" style="121" customWidth="1"/>
    <col min="3297" max="3544" width="11.42578125" style="121"/>
    <col min="3545" max="3545" width="26.7109375" style="121" customWidth="1"/>
    <col min="3546" max="3551" width="8.7109375" style="121" customWidth="1"/>
    <col min="3552" max="3552" width="26.7109375" style="121" customWidth="1"/>
    <col min="3553" max="3800" width="11.42578125" style="121"/>
    <col min="3801" max="3801" width="26.7109375" style="121" customWidth="1"/>
    <col min="3802" max="3807" width="8.7109375" style="121" customWidth="1"/>
    <col min="3808" max="3808" width="26.7109375" style="121" customWidth="1"/>
    <col min="3809" max="4056" width="11.42578125" style="121"/>
    <col min="4057" max="4057" width="26.7109375" style="121" customWidth="1"/>
    <col min="4058" max="4063" width="8.7109375" style="121" customWidth="1"/>
    <col min="4064" max="4064" width="26.7109375" style="121" customWidth="1"/>
    <col min="4065" max="4312" width="11.42578125" style="121"/>
    <col min="4313" max="4313" width="26.7109375" style="121" customWidth="1"/>
    <col min="4314" max="4319" width="8.7109375" style="121" customWidth="1"/>
    <col min="4320" max="4320" width="26.7109375" style="121" customWidth="1"/>
    <col min="4321" max="4568" width="11.42578125" style="121"/>
    <col min="4569" max="4569" width="26.7109375" style="121" customWidth="1"/>
    <col min="4570" max="4575" width="8.7109375" style="121" customWidth="1"/>
    <col min="4576" max="4576" width="26.7109375" style="121" customWidth="1"/>
    <col min="4577" max="4824" width="11.42578125" style="121"/>
    <col min="4825" max="4825" width="26.7109375" style="121" customWidth="1"/>
    <col min="4826" max="4831" width="8.7109375" style="121" customWidth="1"/>
    <col min="4832" max="4832" width="26.7109375" style="121" customWidth="1"/>
    <col min="4833" max="5080" width="11.42578125" style="121"/>
    <col min="5081" max="5081" width="26.7109375" style="121" customWidth="1"/>
    <col min="5082" max="5087" width="8.7109375" style="121" customWidth="1"/>
    <col min="5088" max="5088" width="26.7109375" style="121" customWidth="1"/>
    <col min="5089" max="5336" width="11.42578125" style="121"/>
    <col min="5337" max="5337" width="26.7109375" style="121" customWidth="1"/>
    <col min="5338" max="5343" width="8.7109375" style="121" customWidth="1"/>
    <col min="5344" max="5344" width="26.7109375" style="121" customWidth="1"/>
    <col min="5345" max="5592" width="11.42578125" style="121"/>
    <col min="5593" max="5593" width="26.7109375" style="121" customWidth="1"/>
    <col min="5594" max="5599" width="8.7109375" style="121" customWidth="1"/>
    <col min="5600" max="5600" width="26.7109375" style="121" customWidth="1"/>
    <col min="5601" max="5848" width="11.42578125" style="121"/>
    <col min="5849" max="5849" width="26.7109375" style="121" customWidth="1"/>
    <col min="5850" max="5855" width="8.7109375" style="121" customWidth="1"/>
    <col min="5856" max="5856" width="26.7109375" style="121" customWidth="1"/>
    <col min="5857" max="6104" width="11.42578125" style="121"/>
    <col min="6105" max="6105" width="26.7109375" style="121" customWidth="1"/>
    <col min="6106" max="6111" width="8.7109375" style="121" customWidth="1"/>
    <col min="6112" max="6112" width="26.7109375" style="121" customWidth="1"/>
    <col min="6113" max="6360" width="11.42578125" style="121"/>
    <col min="6361" max="6361" width="26.7109375" style="121" customWidth="1"/>
    <col min="6362" max="6367" width="8.7109375" style="121" customWidth="1"/>
    <col min="6368" max="6368" width="26.7109375" style="121" customWidth="1"/>
    <col min="6369" max="6616" width="11.42578125" style="121"/>
    <col min="6617" max="6617" width="26.7109375" style="121" customWidth="1"/>
    <col min="6618" max="6623" width="8.7109375" style="121" customWidth="1"/>
    <col min="6624" max="6624" width="26.7109375" style="121" customWidth="1"/>
    <col min="6625" max="6872" width="11.42578125" style="121"/>
    <col min="6873" max="6873" width="26.7109375" style="121" customWidth="1"/>
    <col min="6874" max="6879" width="8.7109375" style="121" customWidth="1"/>
    <col min="6880" max="6880" width="26.7109375" style="121" customWidth="1"/>
    <col min="6881" max="7128" width="11.42578125" style="121"/>
    <col min="7129" max="7129" width="26.7109375" style="121" customWidth="1"/>
    <col min="7130" max="7135" width="8.7109375" style="121" customWidth="1"/>
    <col min="7136" max="7136" width="26.7109375" style="121" customWidth="1"/>
    <col min="7137" max="7384" width="11.42578125" style="121"/>
    <col min="7385" max="7385" width="26.7109375" style="121" customWidth="1"/>
    <col min="7386" max="7391" width="8.7109375" style="121" customWidth="1"/>
    <col min="7392" max="7392" width="26.7109375" style="121" customWidth="1"/>
    <col min="7393" max="7640" width="11.42578125" style="121"/>
    <col min="7641" max="7641" width="26.7109375" style="121" customWidth="1"/>
    <col min="7642" max="7647" width="8.7109375" style="121" customWidth="1"/>
    <col min="7648" max="7648" width="26.7109375" style="121" customWidth="1"/>
    <col min="7649" max="7896" width="11.42578125" style="121"/>
    <col min="7897" max="7897" width="26.7109375" style="121" customWidth="1"/>
    <col min="7898" max="7903" width="8.7109375" style="121" customWidth="1"/>
    <col min="7904" max="7904" width="26.7109375" style="121" customWidth="1"/>
    <col min="7905" max="8152" width="11.42578125" style="121"/>
    <col min="8153" max="8153" width="26.7109375" style="121" customWidth="1"/>
    <col min="8154" max="8159" width="8.7109375" style="121" customWidth="1"/>
    <col min="8160" max="8160" width="26.7109375" style="121" customWidth="1"/>
    <col min="8161" max="8408" width="11.42578125" style="121"/>
    <col min="8409" max="8409" width="26.7109375" style="121" customWidth="1"/>
    <col min="8410" max="8415" width="8.7109375" style="121" customWidth="1"/>
    <col min="8416" max="8416" width="26.7109375" style="121" customWidth="1"/>
    <col min="8417" max="8664" width="11.42578125" style="121"/>
    <col min="8665" max="8665" width="26.7109375" style="121" customWidth="1"/>
    <col min="8666" max="8671" width="8.7109375" style="121" customWidth="1"/>
    <col min="8672" max="8672" width="26.7109375" style="121" customWidth="1"/>
    <col min="8673" max="8920" width="11.42578125" style="121"/>
    <col min="8921" max="8921" width="26.7109375" style="121" customWidth="1"/>
    <col min="8922" max="8927" width="8.7109375" style="121" customWidth="1"/>
    <col min="8928" max="8928" width="26.7109375" style="121" customWidth="1"/>
    <col min="8929" max="9176" width="11.42578125" style="121"/>
    <col min="9177" max="9177" width="26.7109375" style="121" customWidth="1"/>
    <col min="9178" max="9183" width="8.7109375" style="121" customWidth="1"/>
    <col min="9184" max="9184" width="26.7109375" style="121" customWidth="1"/>
    <col min="9185" max="9432" width="11.42578125" style="121"/>
    <col min="9433" max="9433" width="26.7109375" style="121" customWidth="1"/>
    <col min="9434" max="9439" width="8.7109375" style="121" customWidth="1"/>
    <col min="9440" max="9440" width="26.7109375" style="121" customWidth="1"/>
    <col min="9441" max="9688" width="11.42578125" style="121"/>
    <col min="9689" max="9689" width="26.7109375" style="121" customWidth="1"/>
    <col min="9690" max="9695" width="8.7109375" style="121" customWidth="1"/>
    <col min="9696" max="9696" width="26.7109375" style="121" customWidth="1"/>
    <col min="9697" max="9944" width="11.42578125" style="121"/>
    <col min="9945" max="9945" width="26.7109375" style="121" customWidth="1"/>
    <col min="9946" max="9951" width="8.7109375" style="121" customWidth="1"/>
    <col min="9952" max="9952" width="26.7109375" style="121" customWidth="1"/>
    <col min="9953" max="10200" width="11.42578125" style="121"/>
    <col min="10201" max="10201" width="26.7109375" style="121" customWidth="1"/>
    <col min="10202" max="10207" width="8.7109375" style="121" customWidth="1"/>
    <col min="10208" max="10208" width="26.7109375" style="121" customWidth="1"/>
    <col min="10209" max="10456" width="11.42578125" style="121"/>
    <col min="10457" max="10457" width="26.7109375" style="121" customWidth="1"/>
    <col min="10458" max="10463" width="8.7109375" style="121" customWidth="1"/>
    <col min="10464" max="10464" width="26.7109375" style="121" customWidth="1"/>
    <col min="10465" max="10712" width="11.42578125" style="121"/>
    <col min="10713" max="10713" width="26.7109375" style="121" customWidth="1"/>
    <col min="10714" max="10719" width="8.7109375" style="121" customWidth="1"/>
    <col min="10720" max="10720" width="26.7109375" style="121" customWidth="1"/>
    <col min="10721" max="10968" width="11.42578125" style="121"/>
    <col min="10969" max="10969" width="26.7109375" style="121" customWidth="1"/>
    <col min="10970" max="10975" width="8.7109375" style="121" customWidth="1"/>
    <col min="10976" max="10976" width="26.7109375" style="121" customWidth="1"/>
    <col min="10977" max="11224" width="11.42578125" style="121"/>
    <col min="11225" max="11225" width="26.7109375" style="121" customWidth="1"/>
    <col min="11226" max="11231" width="8.7109375" style="121" customWidth="1"/>
    <col min="11232" max="11232" width="26.7109375" style="121" customWidth="1"/>
    <col min="11233" max="11480" width="11.42578125" style="121"/>
    <col min="11481" max="11481" width="26.7109375" style="121" customWidth="1"/>
    <col min="11482" max="11487" width="8.7109375" style="121" customWidth="1"/>
    <col min="11488" max="11488" width="26.7109375" style="121" customWidth="1"/>
    <col min="11489" max="11736" width="11.42578125" style="121"/>
    <col min="11737" max="11737" width="26.7109375" style="121" customWidth="1"/>
    <col min="11738" max="11743" width="8.7109375" style="121" customWidth="1"/>
    <col min="11744" max="11744" width="26.7109375" style="121" customWidth="1"/>
    <col min="11745" max="11992" width="11.42578125" style="121"/>
    <col min="11993" max="11993" width="26.7109375" style="121" customWidth="1"/>
    <col min="11994" max="11999" width="8.7109375" style="121" customWidth="1"/>
    <col min="12000" max="12000" width="26.7109375" style="121" customWidth="1"/>
    <col min="12001" max="12248" width="11.42578125" style="121"/>
    <col min="12249" max="12249" width="26.7109375" style="121" customWidth="1"/>
    <col min="12250" max="12255" width="8.7109375" style="121" customWidth="1"/>
    <col min="12256" max="12256" width="26.7109375" style="121" customWidth="1"/>
    <col min="12257" max="12504" width="11.42578125" style="121"/>
    <col min="12505" max="12505" width="26.7109375" style="121" customWidth="1"/>
    <col min="12506" max="12511" width="8.7109375" style="121" customWidth="1"/>
    <col min="12512" max="12512" width="26.7109375" style="121" customWidth="1"/>
    <col min="12513" max="12760" width="11.42578125" style="121"/>
    <col min="12761" max="12761" width="26.7109375" style="121" customWidth="1"/>
    <col min="12762" max="12767" width="8.7109375" style="121" customWidth="1"/>
    <col min="12768" max="12768" width="26.7109375" style="121" customWidth="1"/>
    <col min="12769" max="13016" width="11.42578125" style="121"/>
    <col min="13017" max="13017" width="26.7109375" style="121" customWidth="1"/>
    <col min="13018" max="13023" width="8.7109375" style="121" customWidth="1"/>
    <col min="13024" max="13024" width="26.7109375" style="121" customWidth="1"/>
    <col min="13025" max="13272" width="11.42578125" style="121"/>
    <col min="13273" max="13273" width="26.7109375" style="121" customWidth="1"/>
    <col min="13274" max="13279" width="8.7109375" style="121" customWidth="1"/>
    <col min="13280" max="13280" width="26.7109375" style="121" customWidth="1"/>
    <col min="13281" max="13528" width="11.42578125" style="121"/>
    <col min="13529" max="13529" width="26.7109375" style="121" customWidth="1"/>
    <col min="13530" max="13535" width="8.7109375" style="121" customWidth="1"/>
    <col min="13536" max="13536" width="26.7109375" style="121" customWidth="1"/>
    <col min="13537" max="13784" width="11.42578125" style="121"/>
    <col min="13785" max="13785" width="26.7109375" style="121" customWidth="1"/>
    <col min="13786" max="13791" width="8.7109375" style="121" customWidth="1"/>
    <col min="13792" max="13792" width="26.7109375" style="121" customWidth="1"/>
    <col min="13793" max="14040" width="11.42578125" style="121"/>
    <col min="14041" max="14041" width="26.7109375" style="121" customWidth="1"/>
    <col min="14042" max="14047" width="8.7109375" style="121" customWidth="1"/>
    <col min="14048" max="14048" width="26.7109375" style="121" customWidth="1"/>
    <col min="14049" max="14296" width="11.42578125" style="121"/>
    <col min="14297" max="14297" width="26.7109375" style="121" customWidth="1"/>
    <col min="14298" max="14303" width="8.7109375" style="121" customWidth="1"/>
    <col min="14304" max="14304" width="26.7109375" style="121" customWidth="1"/>
    <col min="14305" max="14552" width="11.42578125" style="121"/>
    <col min="14553" max="14553" width="26.7109375" style="121" customWidth="1"/>
    <col min="14554" max="14559" width="8.7109375" style="121" customWidth="1"/>
    <col min="14560" max="14560" width="26.7109375" style="121" customWidth="1"/>
    <col min="14561" max="14808" width="11.42578125" style="121"/>
    <col min="14809" max="14809" width="26.7109375" style="121" customWidth="1"/>
    <col min="14810" max="14815" width="8.7109375" style="121" customWidth="1"/>
    <col min="14816" max="14816" width="26.7109375" style="121" customWidth="1"/>
    <col min="14817" max="15064" width="11.42578125" style="121"/>
    <col min="15065" max="15065" width="26.7109375" style="121" customWidth="1"/>
    <col min="15066" max="15071" width="8.7109375" style="121" customWidth="1"/>
    <col min="15072" max="15072" width="26.7109375" style="121" customWidth="1"/>
    <col min="15073" max="15320" width="11.42578125" style="121"/>
    <col min="15321" max="15321" width="26.7109375" style="121" customWidth="1"/>
    <col min="15322" max="15327" width="8.7109375" style="121" customWidth="1"/>
    <col min="15328" max="15328" width="26.7109375" style="121" customWidth="1"/>
    <col min="15329" max="15576" width="11.42578125" style="121"/>
    <col min="15577" max="15577" width="26.7109375" style="121" customWidth="1"/>
    <col min="15578" max="15583" width="8.7109375" style="121" customWidth="1"/>
    <col min="15584" max="15584" width="26.7109375" style="121" customWidth="1"/>
    <col min="15585" max="15832" width="11.42578125" style="121"/>
    <col min="15833" max="15833" width="26.7109375" style="121" customWidth="1"/>
    <col min="15834" max="15839" width="8.7109375" style="121" customWidth="1"/>
    <col min="15840" max="15840" width="26.7109375" style="121" customWidth="1"/>
    <col min="15841" max="16088" width="11.42578125" style="121"/>
    <col min="16089" max="16089" width="26.7109375" style="121" customWidth="1"/>
    <col min="16090" max="16095" width="8.7109375" style="121" customWidth="1"/>
    <col min="16096" max="16096" width="26.7109375" style="121" customWidth="1"/>
    <col min="16097" max="16344" width="11.42578125" style="121"/>
    <col min="16345" max="16345" width="11.42578125" style="121" customWidth="1"/>
    <col min="16346" max="16360" width="11.42578125" style="121"/>
    <col min="16361" max="16384" width="11.42578125" style="121" customWidth="1"/>
  </cols>
  <sheetData>
    <row r="1" spans="1:11" ht="24.75" customHeight="1">
      <c r="A1" s="840" t="s">
        <v>696</v>
      </c>
      <c r="H1" s="867" t="s">
        <v>697</v>
      </c>
    </row>
    <row r="2" spans="1:11" ht="16.5" customHeight="1">
      <c r="A2" s="673"/>
      <c r="H2" s="137"/>
    </row>
    <row r="3" spans="1:11" ht="18.95" customHeight="1">
      <c r="A3" s="675" t="s">
        <v>2491</v>
      </c>
      <c r="G3" s="2618" t="s">
        <v>2490</v>
      </c>
      <c r="H3" s="2618"/>
    </row>
    <row r="4" spans="1:11" ht="18.95" customHeight="1">
      <c r="A4" s="329" t="s">
        <v>759</v>
      </c>
      <c r="F4" s="2615" t="s">
        <v>760</v>
      </c>
      <c r="G4" s="2615"/>
      <c r="H4" s="2615"/>
    </row>
    <row r="5" spans="1:11" ht="18.95" customHeight="1">
      <c r="A5" s="329" t="s">
        <v>761</v>
      </c>
      <c r="G5" s="2615" t="s">
        <v>762</v>
      </c>
      <c r="H5" s="2615"/>
    </row>
    <row r="6" spans="1:11" ht="11.25" customHeight="1">
      <c r="A6" s="329"/>
      <c r="G6" s="2305"/>
      <c r="H6" s="2305"/>
    </row>
    <row r="7" spans="1:11" ht="14.25" customHeight="1"/>
    <row r="8" spans="1:11" ht="15.75">
      <c r="A8" s="1690" t="s">
        <v>2236</v>
      </c>
      <c r="B8" s="2612" t="s">
        <v>763</v>
      </c>
      <c r="C8" s="2612"/>
      <c r="D8" s="2612" t="s">
        <v>764</v>
      </c>
      <c r="E8" s="2612"/>
      <c r="F8" s="2612" t="s">
        <v>765</v>
      </c>
      <c r="G8" s="2612"/>
      <c r="H8" s="1592" t="s">
        <v>2235</v>
      </c>
    </row>
    <row r="9" spans="1:11" ht="15.75">
      <c r="A9" s="323"/>
      <c r="B9" s="2612" t="s">
        <v>355</v>
      </c>
      <c r="C9" s="2612"/>
      <c r="D9" s="2612" t="s">
        <v>766</v>
      </c>
      <c r="E9" s="2612"/>
      <c r="F9" s="2612" t="s">
        <v>767</v>
      </c>
      <c r="G9" s="2612"/>
      <c r="H9" s="323"/>
    </row>
    <row r="10" spans="1:11">
      <c r="A10" s="879"/>
      <c r="B10" s="880" t="s">
        <v>11</v>
      </c>
      <c r="C10" s="880" t="s">
        <v>263</v>
      </c>
      <c r="D10" s="880" t="s">
        <v>11</v>
      </c>
      <c r="E10" s="880" t="s">
        <v>263</v>
      </c>
      <c r="F10" s="880" t="s">
        <v>11</v>
      </c>
      <c r="G10" s="880" t="s">
        <v>263</v>
      </c>
      <c r="H10" s="323"/>
    </row>
    <row r="11" spans="1:11" ht="14.25">
      <c r="A11" s="204" t="s">
        <v>2083</v>
      </c>
      <c r="B11" s="880" t="s">
        <v>10</v>
      </c>
      <c r="C11" s="880" t="s">
        <v>6</v>
      </c>
      <c r="D11" s="880" t="s">
        <v>10</v>
      </c>
      <c r="E11" s="880" t="s">
        <v>6</v>
      </c>
      <c r="F11" s="880" t="s">
        <v>10</v>
      </c>
      <c r="G11" s="880" t="s">
        <v>6</v>
      </c>
      <c r="H11" s="271" t="s">
        <v>2084</v>
      </c>
    </row>
    <row r="12" spans="1:11" ht="7.5" hidden="1" customHeight="1">
      <c r="A12" s="323"/>
      <c r="B12" s="880"/>
      <c r="C12" s="880"/>
      <c r="D12" s="880"/>
      <c r="E12" s="880"/>
      <c r="F12" s="880"/>
      <c r="G12" s="880"/>
      <c r="H12" s="323"/>
    </row>
    <row r="13" spans="1:11" ht="18" customHeight="1">
      <c r="A13" s="1668" t="s">
        <v>2081</v>
      </c>
      <c r="B13" s="1663">
        <f>F13+D13</f>
        <v>46</v>
      </c>
      <c r="C13" s="1663">
        <f>G13+E13</f>
        <v>28</v>
      </c>
      <c r="D13" s="2106">
        <v>19</v>
      </c>
      <c r="E13" s="2106">
        <v>8</v>
      </c>
      <c r="F13" s="2106">
        <v>27</v>
      </c>
      <c r="G13" s="2106">
        <v>20</v>
      </c>
      <c r="H13" s="1199" t="s">
        <v>32</v>
      </c>
    </row>
    <row r="14" spans="1:11" ht="18" customHeight="1">
      <c r="A14" s="1668" t="s">
        <v>768</v>
      </c>
      <c r="B14" s="1663">
        <f t="shared" ref="B14:B50" si="0">F14+D14</f>
        <v>32</v>
      </c>
      <c r="C14" s="1663">
        <f t="shared" ref="C14:C50" si="1">G14+E14</f>
        <v>20</v>
      </c>
      <c r="D14" s="2106">
        <v>17</v>
      </c>
      <c r="E14" s="2106">
        <v>10</v>
      </c>
      <c r="F14" s="2106">
        <v>15</v>
      </c>
      <c r="G14" s="2106">
        <v>10</v>
      </c>
      <c r="H14" s="1199" t="s">
        <v>34</v>
      </c>
    </row>
    <row r="15" spans="1:11" s="1527" customFormat="1" ht="18" customHeight="1">
      <c r="A15" s="2113" t="s">
        <v>2267</v>
      </c>
      <c r="B15" s="1663">
        <v>235</v>
      </c>
      <c r="C15" s="1663">
        <v>136</v>
      </c>
      <c r="D15" s="2106">
        <v>99</v>
      </c>
      <c r="E15" s="2106">
        <v>57</v>
      </c>
      <c r="F15" s="2106">
        <v>136</v>
      </c>
      <c r="G15" s="2106">
        <v>79</v>
      </c>
      <c r="H15" s="1667" t="s">
        <v>2268</v>
      </c>
      <c r="J15" s="2112"/>
      <c r="K15" s="2112"/>
    </row>
    <row r="16" spans="1:11" ht="18" customHeight="1">
      <c r="A16" s="1668" t="s">
        <v>2086</v>
      </c>
      <c r="B16" s="1663">
        <f t="shared" si="0"/>
        <v>42</v>
      </c>
      <c r="C16" s="1663">
        <f t="shared" si="1"/>
        <v>17</v>
      </c>
      <c r="D16" s="2106">
        <v>14</v>
      </c>
      <c r="E16" s="2106">
        <v>3</v>
      </c>
      <c r="F16" s="2106">
        <v>28</v>
      </c>
      <c r="G16" s="2106">
        <v>14</v>
      </c>
      <c r="H16" s="872" t="s">
        <v>44</v>
      </c>
    </row>
    <row r="17" spans="1:8" ht="18" customHeight="1">
      <c r="A17" s="1668" t="s">
        <v>2265</v>
      </c>
      <c r="B17" s="1663">
        <f t="shared" si="0"/>
        <v>149</v>
      </c>
      <c r="C17" s="1663">
        <f t="shared" si="1"/>
        <v>54</v>
      </c>
      <c r="D17" s="2106">
        <v>76</v>
      </c>
      <c r="E17" s="2106">
        <v>28</v>
      </c>
      <c r="F17" s="2106">
        <v>73</v>
      </c>
      <c r="G17" s="2106">
        <v>26</v>
      </c>
      <c r="H17" s="1667" t="s">
        <v>2266</v>
      </c>
    </row>
    <row r="18" spans="1:8" ht="18" customHeight="1">
      <c r="A18" s="1668" t="s">
        <v>769</v>
      </c>
      <c r="B18" s="1663">
        <f t="shared" si="0"/>
        <v>305</v>
      </c>
      <c r="C18" s="1663">
        <f t="shared" si="1"/>
        <v>160</v>
      </c>
      <c r="D18" s="2106">
        <v>121</v>
      </c>
      <c r="E18" s="2106">
        <v>62</v>
      </c>
      <c r="F18" s="2106">
        <v>184</v>
      </c>
      <c r="G18" s="2106">
        <v>98</v>
      </c>
      <c r="H18" s="872" t="s">
        <v>705</v>
      </c>
    </row>
    <row r="19" spans="1:8" ht="18" customHeight="1">
      <c r="A19" s="1668" t="s">
        <v>2087</v>
      </c>
      <c r="B19" s="1663">
        <f t="shared" si="0"/>
        <v>172</v>
      </c>
      <c r="C19" s="1663">
        <f t="shared" si="1"/>
        <v>82</v>
      </c>
      <c r="D19" s="2106">
        <v>64</v>
      </c>
      <c r="E19" s="2106">
        <v>26</v>
      </c>
      <c r="F19" s="2106">
        <v>108</v>
      </c>
      <c r="G19" s="2106">
        <v>56</v>
      </c>
      <c r="H19" s="872" t="s">
        <v>706</v>
      </c>
    </row>
    <row r="20" spans="1:8" s="149" customFormat="1" ht="18" customHeight="1">
      <c r="A20" s="1668" t="s">
        <v>770</v>
      </c>
      <c r="B20" s="1663">
        <f t="shared" si="0"/>
        <v>350</v>
      </c>
      <c r="C20" s="1663">
        <f t="shared" si="1"/>
        <v>211</v>
      </c>
      <c r="D20" s="2106">
        <v>157</v>
      </c>
      <c r="E20" s="2106">
        <v>86</v>
      </c>
      <c r="F20" s="2106">
        <v>193</v>
      </c>
      <c r="G20" s="2106">
        <v>125</v>
      </c>
      <c r="H20" s="1199" t="s">
        <v>1928</v>
      </c>
    </row>
    <row r="21" spans="1:8" s="149" customFormat="1" ht="18" customHeight="1">
      <c r="A21" s="1668" t="s">
        <v>771</v>
      </c>
      <c r="B21" s="1663">
        <f t="shared" si="0"/>
        <v>70</v>
      </c>
      <c r="C21" s="1663">
        <f t="shared" si="1"/>
        <v>45</v>
      </c>
      <c r="D21" s="2106">
        <v>32</v>
      </c>
      <c r="E21" s="2106">
        <v>18</v>
      </c>
      <c r="F21" s="2106">
        <v>38</v>
      </c>
      <c r="G21" s="2106">
        <v>27</v>
      </c>
      <c r="H21" s="1199" t="s">
        <v>79</v>
      </c>
    </row>
    <row r="22" spans="1:8" s="149" customFormat="1" ht="18" customHeight="1">
      <c r="A22" s="1668" t="s">
        <v>772</v>
      </c>
      <c r="B22" s="1663">
        <f t="shared" si="0"/>
        <v>104</v>
      </c>
      <c r="C22" s="1663">
        <f t="shared" si="1"/>
        <v>62</v>
      </c>
      <c r="D22" s="2106">
        <v>45</v>
      </c>
      <c r="E22" s="2106">
        <v>25</v>
      </c>
      <c r="F22" s="2106">
        <v>59</v>
      </c>
      <c r="G22" s="2106">
        <v>37</v>
      </c>
      <c r="H22" s="1199" t="s">
        <v>81</v>
      </c>
    </row>
    <row r="23" spans="1:8" s="149" customFormat="1" ht="18" customHeight="1">
      <c r="A23" s="1668" t="s">
        <v>2088</v>
      </c>
      <c r="B23" s="1663">
        <f t="shared" si="0"/>
        <v>235</v>
      </c>
      <c r="C23" s="1663">
        <f t="shared" si="1"/>
        <v>124</v>
      </c>
      <c r="D23" s="2106">
        <v>91</v>
      </c>
      <c r="E23" s="2106">
        <v>39</v>
      </c>
      <c r="F23" s="2106">
        <v>144</v>
      </c>
      <c r="G23" s="2106">
        <v>85</v>
      </c>
      <c r="H23" s="1199" t="s">
        <v>87</v>
      </c>
    </row>
    <row r="24" spans="1:8" s="149" customFormat="1" ht="18" customHeight="1">
      <c r="A24" s="1668" t="s">
        <v>1622</v>
      </c>
      <c r="B24" s="1663">
        <f>F24+D24</f>
        <v>44</v>
      </c>
      <c r="C24" s="1663">
        <f>G24+E24</f>
        <v>30</v>
      </c>
      <c r="D24" s="2106">
        <v>18</v>
      </c>
      <c r="E24" s="2106">
        <v>11</v>
      </c>
      <c r="F24" s="2106">
        <v>26</v>
      </c>
      <c r="G24" s="2106">
        <v>19</v>
      </c>
      <c r="H24" s="1585" t="s">
        <v>89</v>
      </c>
    </row>
    <row r="25" spans="1:8" s="149" customFormat="1" ht="18" customHeight="1">
      <c r="A25" s="1668" t="s">
        <v>773</v>
      </c>
      <c r="B25" s="1663">
        <f t="shared" si="0"/>
        <v>349</v>
      </c>
      <c r="C25" s="1663">
        <f t="shared" si="1"/>
        <v>243</v>
      </c>
      <c r="D25" s="2106">
        <v>152</v>
      </c>
      <c r="E25" s="2106">
        <v>100</v>
      </c>
      <c r="F25" s="2106">
        <v>197</v>
      </c>
      <c r="G25" s="2106">
        <v>143</v>
      </c>
      <c r="H25" s="1199" t="s">
        <v>91</v>
      </c>
    </row>
    <row r="26" spans="1:8" s="149" customFormat="1" ht="18" customHeight="1">
      <c r="A26" s="1668" t="s">
        <v>774</v>
      </c>
      <c r="B26" s="1663">
        <f t="shared" si="0"/>
        <v>196</v>
      </c>
      <c r="C26" s="1663">
        <f t="shared" si="1"/>
        <v>102</v>
      </c>
      <c r="D26" s="2106">
        <v>66</v>
      </c>
      <c r="E26" s="2106">
        <v>39</v>
      </c>
      <c r="F26" s="2106">
        <v>130</v>
      </c>
      <c r="G26" s="2106">
        <v>63</v>
      </c>
      <c r="H26" s="1199" t="s">
        <v>707</v>
      </c>
    </row>
    <row r="27" spans="1:8" s="149" customFormat="1" ht="18" customHeight="1">
      <c r="A27" s="1668" t="s">
        <v>775</v>
      </c>
      <c r="B27" s="1663">
        <f t="shared" si="0"/>
        <v>66</v>
      </c>
      <c r="C27" s="1663">
        <f t="shared" si="1"/>
        <v>40</v>
      </c>
      <c r="D27" s="2106">
        <v>31</v>
      </c>
      <c r="E27" s="2106">
        <v>21</v>
      </c>
      <c r="F27" s="2106">
        <v>35</v>
      </c>
      <c r="G27" s="2106">
        <v>19</v>
      </c>
      <c r="H27" s="1585" t="s">
        <v>95</v>
      </c>
    </row>
    <row r="28" spans="1:8" s="149" customFormat="1" ht="18" customHeight="1">
      <c r="A28" s="1668" t="s">
        <v>1983</v>
      </c>
      <c r="B28" s="1663">
        <f t="shared" si="0"/>
        <v>16</v>
      </c>
      <c r="C28" s="1663">
        <f t="shared" si="1"/>
        <v>8</v>
      </c>
      <c r="D28" s="2106">
        <v>11</v>
      </c>
      <c r="E28" s="2106">
        <v>6</v>
      </c>
      <c r="F28" s="2106">
        <v>5</v>
      </c>
      <c r="G28" s="2106">
        <v>2</v>
      </c>
      <c r="H28" s="1585" t="s">
        <v>1987</v>
      </c>
    </row>
    <row r="29" spans="1:8" s="149" customFormat="1" ht="18" customHeight="1">
      <c r="A29" s="1668" t="s">
        <v>776</v>
      </c>
      <c r="B29" s="1663">
        <f t="shared" si="0"/>
        <v>50</v>
      </c>
      <c r="C29" s="1663">
        <f t="shared" si="1"/>
        <v>27</v>
      </c>
      <c r="D29" s="2106">
        <v>23</v>
      </c>
      <c r="E29" s="2106">
        <v>11</v>
      </c>
      <c r="F29" s="2106">
        <v>27</v>
      </c>
      <c r="G29" s="2106">
        <v>16</v>
      </c>
      <c r="H29" s="1585" t="s">
        <v>105</v>
      </c>
    </row>
    <row r="30" spans="1:8" s="149" customFormat="1" ht="18" customHeight="1">
      <c r="A30" s="1668" t="s">
        <v>708</v>
      </c>
      <c r="B30" s="1663">
        <f t="shared" si="0"/>
        <v>65</v>
      </c>
      <c r="C30" s="1663">
        <f t="shared" si="1"/>
        <v>46</v>
      </c>
      <c r="D30" s="2106">
        <v>32</v>
      </c>
      <c r="E30" s="2106">
        <v>22</v>
      </c>
      <c r="F30" s="2106">
        <v>33</v>
      </c>
      <c r="G30" s="2106">
        <v>24</v>
      </c>
      <c r="H30" s="1585" t="s">
        <v>111</v>
      </c>
    </row>
    <row r="31" spans="1:8" s="149" customFormat="1" ht="18" customHeight="1">
      <c r="A31" s="1668" t="s">
        <v>1984</v>
      </c>
      <c r="B31" s="1663">
        <f t="shared" si="0"/>
        <v>221</v>
      </c>
      <c r="C31" s="1663">
        <f t="shared" si="1"/>
        <v>148</v>
      </c>
      <c r="D31" s="2106">
        <v>106</v>
      </c>
      <c r="E31" s="2106">
        <v>72</v>
      </c>
      <c r="F31" s="2106">
        <v>115</v>
      </c>
      <c r="G31" s="2106">
        <v>76</v>
      </c>
      <c r="H31" s="1585" t="s">
        <v>1988</v>
      </c>
    </row>
    <row r="32" spans="1:8" ht="18" customHeight="1">
      <c r="A32" s="1668" t="s">
        <v>777</v>
      </c>
      <c r="B32" s="1663">
        <f t="shared" si="0"/>
        <v>419</v>
      </c>
      <c r="C32" s="1663">
        <f t="shared" si="1"/>
        <v>183</v>
      </c>
      <c r="D32" s="2106">
        <v>203</v>
      </c>
      <c r="E32" s="2106">
        <v>92</v>
      </c>
      <c r="F32" s="2106">
        <v>216</v>
      </c>
      <c r="G32" s="2106">
        <v>91</v>
      </c>
      <c r="H32" s="1585" t="s">
        <v>709</v>
      </c>
    </row>
    <row r="33" spans="1:8" s="149" customFormat="1" ht="18" customHeight="1">
      <c r="A33" s="1668" t="s">
        <v>1977</v>
      </c>
      <c r="B33" s="1663">
        <f t="shared" si="0"/>
        <v>113</v>
      </c>
      <c r="C33" s="1663">
        <f t="shared" si="1"/>
        <v>58</v>
      </c>
      <c r="D33" s="2106">
        <v>53</v>
      </c>
      <c r="E33" s="2106">
        <v>26</v>
      </c>
      <c r="F33" s="2106">
        <v>60</v>
      </c>
      <c r="G33" s="2106">
        <v>32</v>
      </c>
      <c r="H33" s="1667" t="s">
        <v>1978</v>
      </c>
    </row>
    <row r="34" spans="1:8" s="149" customFormat="1" ht="18" customHeight="1">
      <c r="A34" s="1668" t="s">
        <v>1985</v>
      </c>
      <c r="B34" s="1663">
        <f t="shared" si="0"/>
        <v>86</v>
      </c>
      <c r="C34" s="1663">
        <f t="shared" si="1"/>
        <v>58</v>
      </c>
      <c r="D34" s="2106">
        <v>40</v>
      </c>
      <c r="E34" s="2106">
        <v>27</v>
      </c>
      <c r="F34" s="2106">
        <v>46</v>
      </c>
      <c r="G34" s="2106">
        <v>31</v>
      </c>
      <c r="H34" s="1667" t="s">
        <v>1989</v>
      </c>
    </row>
    <row r="35" spans="1:8" s="149" customFormat="1" ht="18" customHeight="1">
      <c r="A35" s="1668" t="s">
        <v>1620</v>
      </c>
      <c r="B35" s="1663">
        <f t="shared" si="0"/>
        <v>245</v>
      </c>
      <c r="C35" s="1663">
        <f t="shared" si="1"/>
        <v>126</v>
      </c>
      <c r="D35" s="2106">
        <v>106</v>
      </c>
      <c r="E35" s="2106">
        <v>50</v>
      </c>
      <c r="F35" s="2106">
        <v>139</v>
      </c>
      <c r="G35" s="2106">
        <v>76</v>
      </c>
      <c r="H35" s="1585" t="s">
        <v>1621</v>
      </c>
    </row>
    <row r="36" spans="1:8" ht="18" customHeight="1">
      <c r="A36" s="1668" t="s">
        <v>710</v>
      </c>
      <c r="B36" s="1663">
        <f t="shared" si="0"/>
        <v>253</v>
      </c>
      <c r="C36" s="1663">
        <f t="shared" si="1"/>
        <v>146</v>
      </c>
      <c r="D36" s="2106">
        <v>93</v>
      </c>
      <c r="E36" s="2106">
        <v>50</v>
      </c>
      <c r="F36" s="2106">
        <v>160</v>
      </c>
      <c r="G36" s="2106">
        <v>96</v>
      </c>
      <c r="H36" s="1199" t="s">
        <v>1908</v>
      </c>
    </row>
    <row r="37" spans="1:8" ht="18" customHeight="1">
      <c r="A37" s="1668" t="s">
        <v>1986</v>
      </c>
      <c r="B37" s="1663">
        <f t="shared" si="0"/>
        <v>151</v>
      </c>
      <c r="C37" s="1663">
        <f t="shared" si="1"/>
        <v>90</v>
      </c>
      <c r="D37" s="2106">
        <v>70</v>
      </c>
      <c r="E37" s="2106">
        <v>41</v>
      </c>
      <c r="F37" s="2106">
        <v>81</v>
      </c>
      <c r="G37" s="2106">
        <v>49</v>
      </c>
      <c r="H37" s="1199" t="s">
        <v>1905</v>
      </c>
    </row>
    <row r="38" spans="1:8" ht="18" customHeight="1">
      <c r="A38" s="1668" t="s">
        <v>778</v>
      </c>
      <c r="B38" s="1663">
        <f t="shared" si="0"/>
        <v>169</v>
      </c>
      <c r="C38" s="1663">
        <f t="shared" si="1"/>
        <v>82</v>
      </c>
      <c r="D38" s="2106">
        <v>76</v>
      </c>
      <c r="E38" s="2106">
        <v>37</v>
      </c>
      <c r="F38" s="2106">
        <v>93</v>
      </c>
      <c r="G38" s="2106">
        <v>45</v>
      </c>
      <c r="H38" s="1199" t="s">
        <v>711</v>
      </c>
    </row>
    <row r="39" spans="1:8" ht="18" customHeight="1">
      <c r="A39" s="1668" t="s">
        <v>779</v>
      </c>
      <c r="B39" s="1663">
        <f t="shared" si="0"/>
        <v>103</v>
      </c>
      <c r="C39" s="1663">
        <f t="shared" si="1"/>
        <v>64</v>
      </c>
      <c r="D39" s="2106">
        <v>52</v>
      </c>
      <c r="E39" s="2106">
        <v>35</v>
      </c>
      <c r="F39" s="2106">
        <v>51</v>
      </c>
      <c r="G39" s="2106">
        <v>29</v>
      </c>
      <c r="H39" s="1199" t="s">
        <v>780</v>
      </c>
    </row>
    <row r="40" spans="1:8" ht="18" customHeight="1">
      <c r="A40" s="1668" t="s">
        <v>781</v>
      </c>
      <c r="B40" s="1663">
        <f t="shared" si="0"/>
        <v>34</v>
      </c>
      <c r="C40" s="1663">
        <f t="shared" si="1"/>
        <v>27</v>
      </c>
      <c r="D40" s="2106">
        <v>27</v>
      </c>
      <c r="E40" s="2106">
        <v>22</v>
      </c>
      <c r="F40" s="2106">
        <v>7</v>
      </c>
      <c r="G40" s="2106">
        <v>5</v>
      </c>
      <c r="H40" s="1199" t="s">
        <v>782</v>
      </c>
    </row>
    <row r="41" spans="1:8" ht="18" customHeight="1">
      <c r="A41" s="1668" t="s">
        <v>783</v>
      </c>
      <c r="B41" s="1663">
        <f t="shared" si="0"/>
        <v>120</v>
      </c>
      <c r="C41" s="1663">
        <f t="shared" si="1"/>
        <v>57</v>
      </c>
      <c r="D41" s="2106">
        <v>43</v>
      </c>
      <c r="E41" s="2106">
        <v>19</v>
      </c>
      <c r="F41" s="2106">
        <v>77</v>
      </c>
      <c r="G41" s="2106">
        <v>38</v>
      </c>
      <c r="H41" s="1199" t="s">
        <v>1880</v>
      </c>
    </row>
    <row r="42" spans="1:8" ht="18" customHeight="1">
      <c r="A42" s="1668" t="s">
        <v>784</v>
      </c>
      <c r="B42" s="1663">
        <f t="shared" si="0"/>
        <v>303</v>
      </c>
      <c r="C42" s="1663">
        <f t="shared" si="1"/>
        <v>156</v>
      </c>
      <c r="D42" s="2106">
        <v>110</v>
      </c>
      <c r="E42" s="2106">
        <v>47</v>
      </c>
      <c r="F42" s="2106">
        <v>193</v>
      </c>
      <c r="G42" s="2106">
        <v>109</v>
      </c>
      <c r="H42" s="1199" t="s">
        <v>712</v>
      </c>
    </row>
    <row r="43" spans="1:8" ht="18" customHeight="1">
      <c r="A43" s="1668" t="s">
        <v>713</v>
      </c>
      <c r="B43" s="1663">
        <f t="shared" si="0"/>
        <v>170</v>
      </c>
      <c r="C43" s="1663">
        <f t="shared" si="1"/>
        <v>82</v>
      </c>
      <c r="D43" s="2106">
        <v>67</v>
      </c>
      <c r="E43" s="2106">
        <v>35</v>
      </c>
      <c r="F43" s="2106">
        <v>103</v>
      </c>
      <c r="G43" s="2106">
        <v>47</v>
      </c>
      <c r="H43" s="1199" t="s">
        <v>714</v>
      </c>
    </row>
    <row r="44" spans="1:8" ht="18" customHeight="1">
      <c r="A44" s="1668" t="s">
        <v>785</v>
      </c>
      <c r="B44" s="1663">
        <f t="shared" si="0"/>
        <v>202</v>
      </c>
      <c r="C44" s="1663">
        <f t="shared" si="1"/>
        <v>111</v>
      </c>
      <c r="D44" s="2106">
        <v>81</v>
      </c>
      <c r="E44" s="2106">
        <v>59</v>
      </c>
      <c r="F44" s="2106">
        <v>121</v>
      </c>
      <c r="G44" s="2106">
        <v>52</v>
      </c>
      <c r="H44" s="1199" t="s">
        <v>1979</v>
      </c>
    </row>
    <row r="45" spans="1:8" ht="18" customHeight="1">
      <c r="A45" s="1668" t="s">
        <v>715</v>
      </c>
      <c r="B45" s="1663">
        <f t="shared" si="0"/>
        <v>101</v>
      </c>
      <c r="C45" s="1663">
        <f t="shared" si="1"/>
        <v>59</v>
      </c>
      <c r="D45" s="2106">
        <v>49</v>
      </c>
      <c r="E45" s="2106">
        <v>23</v>
      </c>
      <c r="F45" s="2106">
        <v>52</v>
      </c>
      <c r="G45" s="2106">
        <v>36</v>
      </c>
      <c r="H45" s="1199" t="s">
        <v>716</v>
      </c>
    </row>
    <row r="46" spans="1:8" ht="18" customHeight="1">
      <c r="A46" s="1668" t="s">
        <v>717</v>
      </c>
      <c r="B46" s="1663">
        <f t="shared" si="0"/>
        <v>334</v>
      </c>
      <c r="C46" s="1663">
        <f t="shared" si="1"/>
        <v>169</v>
      </c>
      <c r="D46" s="2106">
        <v>135</v>
      </c>
      <c r="E46" s="2106">
        <v>63</v>
      </c>
      <c r="F46" s="2106">
        <v>199</v>
      </c>
      <c r="G46" s="2106">
        <v>106</v>
      </c>
      <c r="H46" s="1199" t="s">
        <v>1980</v>
      </c>
    </row>
    <row r="47" spans="1:8" ht="18" customHeight="1">
      <c r="A47" s="1668" t="s">
        <v>786</v>
      </c>
      <c r="B47" s="1663">
        <f t="shared" si="0"/>
        <v>108</v>
      </c>
      <c r="C47" s="1663">
        <f t="shared" si="1"/>
        <v>78</v>
      </c>
      <c r="D47" s="2106">
        <v>53</v>
      </c>
      <c r="E47" s="2106">
        <v>38</v>
      </c>
      <c r="F47" s="2106">
        <v>55</v>
      </c>
      <c r="G47" s="2106">
        <v>40</v>
      </c>
      <c r="H47" s="1199" t="s">
        <v>1981</v>
      </c>
    </row>
    <row r="48" spans="1:8" ht="18" customHeight="1">
      <c r="A48" s="1668" t="s">
        <v>787</v>
      </c>
      <c r="B48" s="1663">
        <f t="shared" si="0"/>
        <v>58</v>
      </c>
      <c r="C48" s="1663">
        <f t="shared" si="1"/>
        <v>33</v>
      </c>
      <c r="D48" s="2106">
        <v>25</v>
      </c>
      <c r="E48" s="2106">
        <v>11</v>
      </c>
      <c r="F48" s="2106">
        <v>33</v>
      </c>
      <c r="G48" s="2106">
        <v>22</v>
      </c>
      <c r="H48" s="1199" t="s">
        <v>718</v>
      </c>
    </row>
    <row r="49" spans="1:8" ht="18" customHeight="1">
      <c r="A49" s="1668" t="s">
        <v>2089</v>
      </c>
      <c r="B49" s="1663">
        <f t="shared" si="0"/>
        <v>107</v>
      </c>
      <c r="C49" s="1663">
        <f t="shared" si="1"/>
        <v>60</v>
      </c>
      <c r="D49" s="2106">
        <v>50</v>
      </c>
      <c r="E49" s="2106">
        <v>31</v>
      </c>
      <c r="F49" s="2106">
        <v>57</v>
      </c>
      <c r="G49" s="2106">
        <v>29</v>
      </c>
      <c r="H49" s="1199" t="s">
        <v>1982</v>
      </c>
    </row>
    <row r="50" spans="1:8" ht="18" customHeight="1">
      <c r="A50" s="1668" t="s">
        <v>788</v>
      </c>
      <c r="B50" s="1663">
        <f t="shared" si="0"/>
        <v>54</v>
      </c>
      <c r="C50" s="1663">
        <f t="shared" si="1"/>
        <v>31</v>
      </c>
      <c r="D50" s="2106">
        <v>34</v>
      </c>
      <c r="E50" s="2106">
        <v>19</v>
      </c>
      <c r="F50" s="2106">
        <v>20</v>
      </c>
      <c r="G50" s="2106">
        <v>12</v>
      </c>
      <c r="H50" s="872" t="s">
        <v>719</v>
      </c>
    </row>
    <row r="51" spans="1:8" ht="20.25" customHeight="1">
      <c r="A51" s="1669" t="s">
        <v>617</v>
      </c>
      <c r="B51" s="1664">
        <f t="shared" ref="B51" si="2">F51+D51</f>
        <v>5877</v>
      </c>
      <c r="C51" s="1664">
        <f t="shared" ref="C51" si="3">G51+E51</f>
        <v>3253</v>
      </c>
      <c r="D51" s="1665">
        <f>SUM(D13:D50)</f>
        <v>2541</v>
      </c>
      <c r="E51" s="1665">
        <f>SUM(E13:E50)</f>
        <v>1369</v>
      </c>
      <c r="F51" s="1665">
        <f>SUM(F13:F50)</f>
        <v>3336</v>
      </c>
      <c r="G51" s="1665">
        <f>SUM(G13:G50)</f>
        <v>1884</v>
      </c>
      <c r="H51" s="1666" t="s">
        <v>11</v>
      </c>
    </row>
    <row r="52" spans="1:8" ht="12.95" customHeight="1">
      <c r="A52" s="885"/>
      <c r="B52" s="886"/>
      <c r="C52" s="887"/>
      <c r="D52" s="886"/>
      <c r="E52" s="886"/>
      <c r="F52" s="886"/>
      <c r="G52" s="886"/>
      <c r="H52" s="881"/>
    </row>
    <row r="53" spans="1:8" ht="12.95" customHeight="1">
      <c r="A53" s="882"/>
      <c r="B53" s="888"/>
      <c r="C53" s="888"/>
      <c r="D53" s="883"/>
      <c r="E53" s="883"/>
      <c r="F53" s="883"/>
      <c r="G53" s="883"/>
      <c r="H53" s="884"/>
    </row>
    <row r="54" spans="1:8" ht="7.5" customHeight="1"/>
    <row r="55" spans="1:8" ht="12.95" customHeight="1">
      <c r="A55" s="323"/>
      <c r="B55" s="323"/>
      <c r="C55" s="323"/>
      <c r="D55" s="323"/>
      <c r="E55" s="323"/>
      <c r="F55" s="323"/>
      <c r="G55" s="323"/>
      <c r="H55" s="889"/>
    </row>
    <row r="56" spans="1:8" ht="12.95" customHeight="1">
      <c r="A56" s="22" t="s">
        <v>1578</v>
      </c>
      <c r="B56" s="22"/>
      <c r="C56" s="22"/>
      <c r="D56" s="509"/>
      <c r="E56" s="841"/>
      <c r="F56" s="841"/>
      <c r="G56" s="841"/>
      <c r="H56" s="490" t="s">
        <v>1577</v>
      </c>
    </row>
    <row r="58" spans="1:8" ht="12.75" customHeight="1">
      <c r="A58" s="890"/>
      <c r="B58" s="323"/>
      <c r="C58" s="323"/>
      <c r="D58" s="323"/>
      <c r="E58" s="323"/>
      <c r="F58" s="323"/>
      <c r="G58" s="323"/>
      <c r="H58" s="891"/>
    </row>
    <row r="60" spans="1:8" ht="12.75" customHeight="1">
      <c r="A60" s="2617"/>
      <c r="B60" s="2617"/>
      <c r="C60" s="2617"/>
      <c r="D60" s="2617"/>
      <c r="E60" s="2617"/>
      <c r="F60" s="2617"/>
      <c r="G60" s="2617"/>
      <c r="H60" s="2617"/>
    </row>
    <row r="61" spans="1:8" ht="12.75" customHeight="1">
      <c r="A61" s="323"/>
      <c r="B61" s="323"/>
      <c r="C61" s="323"/>
      <c r="D61" s="323"/>
      <c r="E61" s="323"/>
      <c r="F61" s="323"/>
      <c r="G61" s="323"/>
      <c r="H61" s="889"/>
    </row>
    <row r="62" spans="1:8" ht="12.75" customHeight="1">
      <c r="A62" s="323"/>
      <c r="B62" s="323"/>
      <c r="C62" s="323"/>
      <c r="D62" s="323"/>
      <c r="E62" s="323"/>
      <c r="F62" s="323"/>
      <c r="G62" s="323"/>
      <c r="H62" s="889"/>
    </row>
    <row r="63" spans="1:8" ht="12.75" customHeight="1">
      <c r="A63" s="323"/>
      <c r="B63" s="323"/>
      <c r="C63" s="323"/>
      <c r="D63" s="323"/>
      <c r="E63" s="323"/>
      <c r="F63" s="323"/>
      <c r="G63" s="323"/>
      <c r="H63" s="889"/>
    </row>
    <row r="64" spans="1:8" ht="12.75" customHeight="1">
      <c r="A64" s="323"/>
      <c r="B64" s="323"/>
      <c r="C64" s="323"/>
      <c r="D64" s="323"/>
      <c r="E64" s="323"/>
      <c r="F64" s="323"/>
      <c r="G64" s="323"/>
      <c r="H64" s="889"/>
    </row>
    <row r="65" spans="1:8" ht="12.75" customHeight="1">
      <c r="A65" s="323"/>
      <c r="B65" s="323"/>
      <c r="C65" s="323"/>
      <c r="D65" s="323"/>
      <c r="E65" s="323"/>
      <c r="F65" s="323"/>
      <c r="G65" s="323"/>
      <c r="H65" s="889"/>
    </row>
    <row r="66" spans="1:8" ht="12.75" customHeight="1">
      <c r="A66" s="323"/>
      <c r="B66" s="323"/>
      <c r="C66" s="323"/>
      <c r="D66" s="323"/>
      <c r="E66" s="323"/>
      <c r="F66" s="323"/>
      <c r="G66" s="323"/>
      <c r="H66" s="323"/>
    </row>
    <row r="67" spans="1:8" ht="12.75" customHeight="1">
      <c r="A67" s="323"/>
      <c r="B67" s="323"/>
      <c r="C67" s="323"/>
      <c r="D67" s="323"/>
      <c r="E67" s="323"/>
      <c r="F67" s="323"/>
      <c r="G67" s="323"/>
      <c r="H67" s="323"/>
    </row>
    <row r="68" spans="1:8" ht="12.75" customHeight="1">
      <c r="A68" s="323"/>
      <c r="B68" s="323"/>
      <c r="C68" s="323"/>
      <c r="D68" s="323"/>
      <c r="E68" s="323"/>
      <c r="F68" s="323"/>
      <c r="G68" s="323"/>
      <c r="H68" s="323"/>
    </row>
    <row r="69" spans="1:8" ht="12.75" customHeight="1">
      <c r="A69" s="323"/>
      <c r="B69" s="323"/>
      <c r="C69" s="323"/>
      <c r="D69" s="323"/>
      <c r="E69" s="323"/>
      <c r="F69" s="323"/>
      <c r="G69" s="323"/>
      <c r="H69" s="323"/>
    </row>
    <row r="70" spans="1:8" ht="12.75" customHeight="1">
      <c r="A70" s="323"/>
      <c r="B70" s="323"/>
      <c r="C70" s="323"/>
      <c r="D70" s="323"/>
      <c r="E70" s="885"/>
      <c r="F70" s="323"/>
      <c r="G70" s="323"/>
      <c r="H70" s="323"/>
    </row>
    <row r="71" spans="1:8" ht="12.75" customHeight="1"/>
    <row r="72" spans="1:8" ht="12.75" customHeight="1"/>
    <row r="73" spans="1:8" ht="12.75" customHeight="1"/>
    <row r="74" spans="1:8" ht="12.75" customHeight="1"/>
    <row r="75" spans="1:8" ht="12.75" customHeight="1"/>
    <row r="76" spans="1:8" ht="12.75" customHeight="1"/>
    <row r="77" spans="1:8" ht="12.75" customHeight="1"/>
    <row r="78" spans="1:8" ht="14.1" customHeight="1"/>
    <row r="79" spans="1:8" ht="18.95" customHeight="1"/>
    <row r="80" spans="1:8" ht="12.75" customHeight="1"/>
    <row r="81" ht="12.75" customHeight="1"/>
    <row r="82" ht="12.75" customHeight="1"/>
    <row r="83" ht="12.75" customHeight="1"/>
    <row r="84" ht="10.5" customHeight="1"/>
    <row r="85" ht="13.5" customHeight="1"/>
    <row r="86" ht="13.5" customHeight="1"/>
    <row r="87" ht="13.5" customHeight="1"/>
  </sheetData>
  <mergeCells count="10">
    <mergeCell ref="A60:H60"/>
    <mergeCell ref="G3:H3"/>
    <mergeCell ref="F4:H4"/>
    <mergeCell ref="G5:H5"/>
    <mergeCell ref="B8:C8"/>
    <mergeCell ref="B9:C9"/>
    <mergeCell ref="F9:G9"/>
    <mergeCell ref="F8:G8"/>
    <mergeCell ref="D8:E8"/>
    <mergeCell ref="D9:E9"/>
  </mergeCells>
  <conditionalFormatting sqref="B62:C62">
    <cfRule type="cellIs" dxfId="1" priority="1" operator="equal">
      <formula>1</formula>
    </cfRule>
  </conditionalFormatting>
  <pageMargins left="0.78740157480314965" right="0.671875" top="1.0119047619047619" bottom="0.98425196850393704" header="0.51181102362204722" footer="0.51181102362204722"/>
  <pageSetup paperSize="9" scale="75" orientation="portrait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>
  <sheetPr>
    <tabColor rgb="FF7030A0"/>
  </sheetPr>
  <dimension ref="A1:E72"/>
  <sheetViews>
    <sheetView showGridLines="0" view="pageLayout" zoomScale="80" zoomScalePageLayoutView="80" workbookViewId="0">
      <selection activeCell="A15" sqref="A15:E29"/>
    </sheetView>
  </sheetViews>
  <sheetFormatPr baseColWidth="10" defaultColWidth="11" defaultRowHeight="12.75"/>
  <cols>
    <col min="1" max="1" width="38.42578125" style="894" customWidth="1"/>
    <col min="2" max="2" width="12.85546875" style="894" customWidth="1"/>
    <col min="3" max="3" width="11.42578125" style="894" customWidth="1"/>
    <col min="4" max="4" width="12" style="894" customWidth="1"/>
    <col min="5" max="5" width="38.140625" style="423" customWidth="1"/>
    <col min="6" max="207" width="11" style="896"/>
    <col min="208" max="208" width="38.42578125" style="896" customWidth="1"/>
    <col min="209" max="209" width="12.85546875" style="896" customWidth="1"/>
    <col min="210" max="210" width="11.42578125" style="896" customWidth="1"/>
    <col min="211" max="211" width="12" style="896" customWidth="1"/>
    <col min="212" max="212" width="30.5703125" style="896" customWidth="1"/>
    <col min="213" max="213" width="7.5703125" style="896" customWidth="1"/>
    <col min="214" max="214" width="14.42578125" style="896" customWidth="1"/>
    <col min="215" max="463" width="11" style="896"/>
    <col min="464" max="464" width="38.42578125" style="896" customWidth="1"/>
    <col min="465" max="465" width="12.85546875" style="896" customWidth="1"/>
    <col min="466" max="466" width="11.42578125" style="896" customWidth="1"/>
    <col min="467" max="467" width="12" style="896" customWidth="1"/>
    <col min="468" max="468" width="30.5703125" style="896" customWidth="1"/>
    <col min="469" max="469" width="7.5703125" style="896" customWidth="1"/>
    <col min="470" max="470" width="14.42578125" style="896" customWidth="1"/>
    <col min="471" max="719" width="11" style="896"/>
    <col min="720" max="720" width="38.42578125" style="896" customWidth="1"/>
    <col min="721" max="721" width="12.85546875" style="896" customWidth="1"/>
    <col min="722" max="722" width="11.42578125" style="896" customWidth="1"/>
    <col min="723" max="723" width="12" style="896" customWidth="1"/>
    <col min="724" max="724" width="30.5703125" style="896" customWidth="1"/>
    <col min="725" max="725" width="7.5703125" style="896" customWidth="1"/>
    <col min="726" max="726" width="14.42578125" style="896" customWidth="1"/>
    <col min="727" max="975" width="11" style="896"/>
    <col min="976" max="976" width="38.42578125" style="896" customWidth="1"/>
    <col min="977" max="977" width="12.85546875" style="896" customWidth="1"/>
    <col min="978" max="978" width="11.42578125" style="896" customWidth="1"/>
    <col min="979" max="979" width="12" style="896" customWidth="1"/>
    <col min="980" max="980" width="30.5703125" style="896" customWidth="1"/>
    <col min="981" max="981" width="7.5703125" style="896" customWidth="1"/>
    <col min="982" max="982" width="14.42578125" style="896" customWidth="1"/>
    <col min="983" max="1231" width="11" style="896"/>
    <col min="1232" max="1232" width="38.42578125" style="896" customWidth="1"/>
    <col min="1233" max="1233" width="12.85546875" style="896" customWidth="1"/>
    <col min="1234" max="1234" width="11.42578125" style="896" customWidth="1"/>
    <col min="1235" max="1235" width="12" style="896" customWidth="1"/>
    <col min="1236" max="1236" width="30.5703125" style="896" customWidth="1"/>
    <col min="1237" max="1237" width="7.5703125" style="896" customWidth="1"/>
    <col min="1238" max="1238" width="14.42578125" style="896" customWidth="1"/>
    <col min="1239" max="1487" width="11" style="896"/>
    <col min="1488" max="1488" width="38.42578125" style="896" customWidth="1"/>
    <col min="1489" max="1489" width="12.85546875" style="896" customWidth="1"/>
    <col min="1490" max="1490" width="11.42578125" style="896" customWidth="1"/>
    <col min="1491" max="1491" width="12" style="896" customWidth="1"/>
    <col min="1492" max="1492" width="30.5703125" style="896" customWidth="1"/>
    <col min="1493" max="1493" width="7.5703125" style="896" customWidth="1"/>
    <col min="1494" max="1494" width="14.42578125" style="896" customWidth="1"/>
    <col min="1495" max="1743" width="11" style="896"/>
    <col min="1744" max="1744" width="38.42578125" style="896" customWidth="1"/>
    <col min="1745" max="1745" width="12.85546875" style="896" customWidth="1"/>
    <col min="1746" max="1746" width="11.42578125" style="896" customWidth="1"/>
    <col min="1747" max="1747" width="12" style="896" customWidth="1"/>
    <col min="1748" max="1748" width="30.5703125" style="896" customWidth="1"/>
    <col min="1749" max="1749" width="7.5703125" style="896" customWidth="1"/>
    <col min="1750" max="1750" width="14.42578125" style="896" customWidth="1"/>
    <col min="1751" max="1999" width="11" style="896"/>
    <col min="2000" max="2000" width="38.42578125" style="896" customWidth="1"/>
    <col min="2001" max="2001" width="12.85546875" style="896" customWidth="1"/>
    <col min="2002" max="2002" width="11.42578125" style="896" customWidth="1"/>
    <col min="2003" max="2003" width="12" style="896" customWidth="1"/>
    <col min="2004" max="2004" width="30.5703125" style="896" customWidth="1"/>
    <col min="2005" max="2005" width="7.5703125" style="896" customWidth="1"/>
    <col min="2006" max="2006" width="14.42578125" style="896" customWidth="1"/>
    <col min="2007" max="2255" width="11" style="896"/>
    <col min="2256" max="2256" width="38.42578125" style="896" customWidth="1"/>
    <col min="2257" max="2257" width="12.85546875" style="896" customWidth="1"/>
    <col min="2258" max="2258" width="11.42578125" style="896" customWidth="1"/>
    <col min="2259" max="2259" width="12" style="896" customWidth="1"/>
    <col min="2260" max="2260" width="30.5703125" style="896" customWidth="1"/>
    <col min="2261" max="2261" width="7.5703125" style="896" customWidth="1"/>
    <col min="2262" max="2262" width="14.42578125" style="896" customWidth="1"/>
    <col min="2263" max="2511" width="11" style="896"/>
    <col min="2512" max="2512" width="38.42578125" style="896" customWidth="1"/>
    <col min="2513" max="2513" width="12.85546875" style="896" customWidth="1"/>
    <col min="2514" max="2514" width="11.42578125" style="896" customWidth="1"/>
    <col min="2515" max="2515" width="12" style="896" customWidth="1"/>
    <col min="2516" max="2516" width="30.5703125" style="896" customWidth="1"/>
    <col min="2517" max="2517" width="7.5703125" style="896" customWidth="1"/>
    <col min="2518" max="2518" width="14.42578125" style="896" customWidth="1"/>
    <col min="2519" max="2767" width="11" style="896"/>
    <col min="2768" max="2768" width="38.42578125" style="896" customWidth="1"/>
    <col min="2769" max="2769" width="12.85546875" style="896" customWidth="1"/>
    <col min="2770" max="2770" width="11.42578125" style="896" customWidth="1"/>
    <col min="2771" max="2771" width="12" style="896" customWidth="1"/>
    <col min="2772" max="2772" width="30.5703125" style="896" customWidth="1"/>
    <col min="2773" max="2773" width="7.5703125" style="896" customWidth="1"/>
    <col min="2774" max="2774" width="14.42578125" style="896" customWidth="1"/>
    <col min="2775" max="3023" width="11" style="896"/>
    <col min="3024" max="3024" width="38.42578125" style="896" customWidth="1"/>
    <col min="3025" max="3025" width="12.85546875" style="896" customWidth="1"/>
    <col min="3026" max="3026" width="11.42578125" style="896" customWidth="1"/>
    <col min="3027" max="3027" width="12" style="896" customWidth="1"/>
    <col min="3028" max="3028" width="30.5703125" style="896" customWidth="1"/>
    <col min="3029" max="3029" width="7.5703125" style="896" customWidth="1"/>
    <col min="3030" max="3030" width="14.42578125" style="896" customWidth="1"/>
    <col min="3031" max="3279" width="11" style="896"/>
    <col min="3280" max="3280" width="38.42578125" style="896" customWidth="1"/>
    <col min="3281" max="3281" width="12.85546875" style="896" customWidth="1"/>
    <col min="3282" max="3282" width="11.42578125" style="896" customWidth="1"/>
    <col min="3283" max="3283" width="12" style="896" customWidth="1"/>
    <col min="3284" max="3284" width="30.5703125" style="896" customWidth="1"/>
    <col min="3285" max="3285" width="7.5703125" style="896" customWidth="1"/>
    <col min="3286" max="3286" width="14.42578125" style="896" customWidth="1"/>
    <col min="3287" max="3535" width="11" style="896"/>
    <col min="3536" max="3536" width="38.42578125" style="896" customWidth="1"/>
    <col min="3537" max="3537" width="12.85546875" style="896" customWidth="1"/>
    <col min="3538" max="3538" width="11.42578125" style="896" customWidth="1"/>
    <col min="3539" max="3539" width="12" style="896" customWidth="1"/>
    <col min="3540" max="3540" width="30.5703125" style="896" customWidth="1"/>
    <col min="3541" max="3541" width="7.5703125" style="896" customWidth="1"/>
    <col min="3542" max="3542" width="14.42578125" style="896" customWidth="1"/>
    <col min="3543" max="3791" width="11" style="896"/>
    <col min="3792" max="3792" width="38.42578125" style="896" customWidth="1"/>
    <col min="3793" max="3793" width="12.85546875" style="896" customWidth="1"/>
    <col min="3794" max="3794" width="11.42578125" style="896" customWidth="1"/>
    <col min="3795" max="3795" width="12" style="896" customWidth="1"/>
    <col min="3796" max="3796" width="30.5703125" style="896" customWidth="1"/>
    <col min="3797" max="3797" width="7.5703125" style="896" customWidth="1"/>
    <col min="3798" max="3798" width="14.42578125" style="896" customWidth="1"/>
    <col min="3799" max="4047" width="11" style="896"/>
    <col min="4048" max="4048" width="38.42578125" style="896" customWidth="1"/>
    <col min="4049" max="4049" width="12.85546875" style="896" customWidth="1"/>
    <col min="4050" max="4050" width="11.42578125" style="896" customWidth="1"/>
    <col min="4051" max="4051" width="12" style="896" customWidth="1"/>
    <col min="4052" max="4052" width="30.5703125" style="896" customWidth="1"/>
    <col min="4053" max="4053" width="7.5703125" style="896" customWidth="1"/>
    <col min="4054" max="4054" width="14.42578125" style="896" customWidth="1"/>
    <col min="4055" max="4303" width="11" style="896"/>
    <col min="4304" max="4304" width="38.42578125" style="896" customWidth="1"/>
    <col min="4305" max="4305" width="12.85546875" style="896" customWidth="1"/>
    <col min="4306" max="4306" width="11.42578125" style="896" customWidth="1"/>
    <col min="4307" max="4307" width="12" style="896" customWidth="1"/>
    <col min="4308" max="4308" width="30.5703125" style="896" customWidth="1"/>
    <col min="4309" max="4309" width="7.5703125" style="896" customWidth="1"/>
    <col min="4310" max="4310" width="14.42578125" style="896" customWidth="1"/>
    <col min="4311" max="4559" width="11" style="896"/>
    <col min="4560" max="4560" width="38.42578125" style="896" customWidth="1"/>
    <col min="4561" max="4561" width="12.85546875" style="896" customWidth="1"/>
    <col min="4562" max="4562" width="11.42578125" style="896" customWidth="1"/>
    <col min="4563" max="4563" width="12" style="896" customWidth="1"/>
    <col min="4564" max="4564" width="30.5703125" style="896" customWidth="1"/>
    <col min="4565" max="4565" width="7.5703125" style="896" customWidth="1"/>
    <col min="4566" max="4566" width="14.42578125" style="896" customWidth="1"/>
    <col min="4567" max="4815" width="11" style="896"/>
    <col min="4816" max="4816" width="38.42578125" style="896" customWidth="1"/>
    <col min="4817" max="4817" width="12.85546875" style="896" customWidth="1"/>
    <col min="4818" max="4818" width="11.42578125" style="896" customWidth="1"/>
    <col min="4819" max="4819" width="12" style="896" customWidth="1"/>
    <col min="4820" max="4820" width="30.5703125" style="896" customWidth="1"/>
    <col min="4821" max="4821" width="7.5703125" style="896" customWidth="1"/>
    <col min="4822" max="4822" width="14.42578125" style="896" customWidth="1"/>
    <col min="4823" max="5071" width="11" style="896"/>
    <col min="5072" max="5072" width="38.42578125" style="896" customWidth="1"/>
    <col min="5073" max="5073" width="12.85546875" style="896" customWidth="1"/>
    <col min="5074" max="5074" width="11.42578125" style="896" customWidth="1"/>
    <col min="5075" max="5075" width="12" style="896" customWidth="1"/>
    <col min="5076" max="5076" width="30.5703125" style="896" customWidth="1"/>
    <col min="5077" max="5077" width="7.5703125" style="896" customWidth="1"/>
    <col min="5078" max="5078" width="14.42578125" style="896" customWidth="1"/>
    <col min="5079" max="5327" width="11" style="896"/>
    <col min="5328" max="5328" width="38.42578125" style="896" customWidth="1"/>
    <col min="5329" max="5329" width="12.85546875" style="896" customWidth="1"/>
    <col min="5330" max="5330" width="11.42578125" style="896" customWidth="1"/>
    <col min="5331" max="5331" width="12" style="896" customWidth="1"/>
    <col min="5332" max="5332" width="30.5703125" style="896" customWidth="1"/>
    <col min="5333" max="5333" width="7.5703125" style="896" customWidth="1"/>
    <col min="5334" max="5334" width="14.42578125" style="896" customWidth="1"/>
    <col min="5335" max="5583" width="11" style="896"/>
    <col min="5584" max="5584" width="38.42578125" style="896" customWidth="1"/>
    <col min="5585" max="5585" width="12.85546875" style="896" customWidth="1"/>
    <col min="5586" max="5586" width="11.42578125" style="896" customWidth="1"/>
    <col min="5587" max="5587" width="12" style="896" customWidth="1"/>
    <col min="5588" max="5588" width="30.5703125" style="896" customWidth="1"/>
    <col min="5589" max="5589" width="7.5703125" style="896" customWidth="1"/>
    <col min="5590" max="5590" width="14.42578125" style="896" customWidth="1"/>
    <col min="5591" max="5839" width="11" style="896"/>
    <col min="5840" max="5840" width="38.42578125" style="896" customWidth="1"/>
    <col min="5841" max="5841" width="12.85546875" style="896" customWidth="1"/>
    <col min="5842" max="5842" width="11.42578125" style="896" customWidth="1"/>
    <col min="5843" max="5843" width="12" style="896" customWidth="1"/>
    <col min="5844" max="5844" width="30.5703125" style="896" customWidth="1"/>
    <col min="5845" max="5845" width="7.5703125" style="896" customWidth="1"/>
    <col min="5846" max="5846" width="14.42578125" style="896" customWidth="1"/>
    <col min="5847" max="6095" width="11" style="896"/>
    <col min="6096" max="6096" width="38.42578125" style="896" customWidth="1"/>
    <col min="6097" max="6097" width="12.85546875" style="896" customWidth="1"/>
    <col min="6098" max="6098" width="11.42578125" style="896" customWidth="1"/>
    <col min="6099" max="6099" width="12" style="896" customWidth="1"/>
    <col min="6100" max="6100" width="30.5703125" style="896" customWidth="1"/>
    <col min="6101" max="6101" width="7.5703125" style="896" customWidth="1"/>
    <col min="6102" max="6102" width="14.42578125" style="896" customWidth="1"/>
    <col min="6103" max="6351" width="11" style="896"/>
    <col min="6352" max="6352" width="38.42578125" style="896" customWidth="1"/>
    <col min="6353" max="6353" width="12.85546875" style="896" customWidth="1"/>
    <col min="6354" max="6354" width="11.42578125" style="896" customWidth="1"/>
    <col min="6355" max="6355" width="12" style="896" customWidth="1"/>
    <col min="6356" max="6356" width="30.5703125" style="896" customWidth="1"/>
    <col min="6357" max="6357" width="7.5703125" style="896" customWidth="1"/>
    <col min="6358" max="6358" width="14.42578125" style="896" customWidth="1"/>
    <col min="6359" max="6607" width="11" style="896"/>
    <col min="6608" max="6608" width="38.42578125" style="896" customWidth="1"/>
    <col min="6609" max="6609" width="12.85546875" style="896" customWidth="1"/>
    <col min="6610" max="6610" width="11.42578125" style="896" customWidth="1"/>
    <col min="6611" max="6611" width="12" style="896" customWidth="1"/>
    <col min="6612" max="6612" width="30.5703125" style="896" customWidth="1"/>
    <col min="6613" max="6613" width="7.5703125" style="896" customWidth="1"/>
    <col min="6614" max="6614" width="14.42578125" style="896" customWidth="1"/>
    <col min="6615" max="6863" width="11" style="896"/>
    <col min="6864" max="6864" width="38.42578125" style="896" customWidth="1"/>
    <col min="6865" max="6865" width="12.85546875" style="896" customWidth="1"/>
    <col min="6866" max="6866" width="11.42578125" style="896" customWidth="1"/>
    <col min="6867" max="6867" width="12" style="896" customWidth="1"/>
    <col min="6868" max="6868" width="30.5703125" style="896" customWidth="1"/>
    <col min="6869" max="6869" width="7.5703125" style="896" customWidth="1"/>
    <col min="6870" max="6870" width="14.42578125" style="896" customWidth="1"/>
    <col min="6871" max="7119" width="11" style="896"/>
    <col min="7120" max="7120" width="38.42578125" style="896" customWidth="1"/>
    <col min="7121" max="7121" width="12.85546875" style="896" customWidth="1"/>
    <col min="7122" max="7122" width="11.42578125" style="896" customWidth="1"/>
    <col min="7123" max="7123" width="12" style="896" customWidth="1"/>
    <col min="7124" max="7124" width="30.5703125" style="896" customWidth="1"/>
    <col min="7125" max="7125" width="7.5703125" style="896" customWidth="1"/>
    <col min="7126" max="7126" width="14.42578125" style="896" customWidth="1"/>
    <col min="7127" max="7375" width="11" style="896"/>
    <col min="7376" max="7376" width="38.42578125" style="896" customWidth="1"/>
    <col min="7377" max="7377" width="12.85546875" style="896" customWidth="1"/>
    <col min="7378" max="7378" width="11.42578125" style="896" customWidth="1"/>
    <col min="7379" max="7379" width="12" style="896" customWidth="1"/>
    <col min="7380" max="7380" width="30.5703125" style="896" customWidth="1"/>
    <col min="7381" max="7381" width="7.5703125" style="896" customWidth="1"/>
    <col min="7382" max="7382" width="14.42578125" style="896" customWidth="1"/>
    <col min="7383" max="7631" width="11" style="896"/>
    <col min="7632" max="7632" width="38.42578125" style="896" customWidth="1"/>
    <col min="7633" max="7633" width="12.85546875" style="896" customWidth="1"/>
    <col min="7634" max="7634" width="11.42578125" style="896" customWidth="1"/>
    <col min="7635" max="7635" width="12" style="896" customWidth="1"/>
    <col min="7636" max="7636" width="30.5703125" style="896" customWidth="1"/>
    <col min="7637" max="7637" width="7.5703125" style="896" customWidth="1"/>
    <col min="7638" max="7638" width="14.42578125" style="896" customWidth="1"/>
    <col min="7639" max="7887" width="11" style="896"/>
    <col min="7888" max="7888" width="38.42578125" style="896" customWidth="1"/>
    <col min="7889" max="7889" width="12.85546875" style="896" customWidth="1"/>
    <col min="7890" max="7890" width="11.42578125" style="896" customWidth="1"/>
    <col min="7891" max="7891" width="12" style="896" customWidth="1"/>
    <col min="7892" max="7892" width="30.5703125" style="896" customWidth="1"/>
    <col min="7893" max="7893" width="7.5703125" style="896" customWidth="1"/>
    <col min="7894" max="7894" width="14.42578125" style="896" customWidth="1"/>
    <col min="7895" max="8143" width="11" style="896"/>
    <col min="8144" max="8144" width="38.42578125" style="896" customWidth="1"/>
    <col min="8145" max="8145" width="12.85546875" style="896" customWidth="1"/>
    <col min="8146" max="8146" width="11.42578125" style="896" customWidth="1"/>
    <col min="8147" max="8147" width="12" style="896" customWidth="1"/>
    <col min="8148" max="8148" width="30.5703125" style="896" customWidth="1"/>
    <col min="8149" max="8149" width="7.5703125" style="896" customWidth="1"/>
    <col min="8150" max="8150" width="14.42578125" style="896" customWidth="1"/>
    <col min="8151" max="8399" width="11" style="896"/>
    <col min="8400" max="8400" width="38.42578125" style="896" customWidth="1"/>
    <col min="8401" max="8401" width="12.85546875" style="896" customWidth="1"/>
    <col min="8402" max="8402" width="11.42578125" style="896" customWidth="1"/>
    <col min="8403" max="8403" width="12" style="896" customWidth="1"/>
    <col min="8404" max="8404" width="30.5703125" style="896" customWidth="1"/>
    <col min="8405" max="8405" width="7.5703125" style="896" customWidth="1"/>
    <col min="8406" max="8406" width="14.42578125" style="896" customWidth="1"/>
    <col min="8407" max="8655" width="11" style="896"/>
    <col min="8656" max="8656" width="38.42578125" style="896" customWidth="1"/>
    <col min="8657" max="8657" width="12.85546875" style="896" customWidth="1"/>
    <col min="8658" max="8658" width="11.42578125" style="896" customWidth="1"/>
    <col min="8659" max="8659" width="12" style="896" customWidth="1"/>
    <col min="8660" max="8660" width="30.5703125" style="896" customWidth="1"/>
    <col min="8661" max="8661" width="7.5703125" style="896" customWidth="1"/>
    <col min="8662" max="8662" width="14.42578125" style="896" customWidth="1"/>
    <col min="8663" max="8911" width="11" style="896"/>
    <col min="8912" max="8912" width="38.42578125" style="896" customWidth="1"/>
    <col min="8913" max="8913" width="12.85546875" style="896" customWidth="1"/>
    <col min="8914" max="8914" width="11.42578125" style="896" customWidth="1"/>
    <col min="8915" max="8915" width="12" style="896" customWidth="1"/>
    <col min="8916" max="8916" width="30.5703125" style="896" customWidth="1"/>
    <col min="8917" max="8917" width="7.5703125" style="896" customWidth="1"/>
    <col min="8918" max="8918" width="14.42578125" style="896" customWidth="1"/>
    <col min="8919" max="9167" width="11" style="896"/>
    <col min="9168" max="9168" width="38.42578125" style="896" customWidth="1"/>
    <col min="9169" max="9169" width="12.85546875" style="896" customWidth="1"/>
    <col min="9170" max="9170" width="11.42578125" style="896" customWidth="1"/>
    <col min="9171" max="9171" width="12" style="896" customWidth="1"/>
    <col min="9172" max="9172" width="30.5703125" style="896" customWidth="1"/>
    <col min="9173" max="9173" width="7.5703125" style="896" customWidth="1"/>
    <col min="9174" max="9174" width="14.42578125" style="896" customWidth="1"/>
    <col min="9175" max="9423" width="11" style="896"/>
    <col min="9424" max="9424" width="38.42578125" style="896" customWidth="1"/>
    <col min="9425" max="9425" width="12.85546875" style="896" customWidth="1"/>
    <col min="9426" max="9426" width="11.42578125" style="896" customWidth="1"/>
    <col min="9427" max="9427" width="12" style="896" customWidth="1"/>
    <col min="9428" max="9428" width="30.5703125" style="896" customWidth="1"/>
    <col min="9429" max="9429" width="7.5703125" style="896" customWidth="1"/>
    <col min="9430" max="9430" width="14.42578125" style="896" customWidth="1"/>
    <col min="9431" max="9679" width="11" style="896"/>
    <col min="9680" max="9680" width="38.42578125" style="896" customWidth="1"/>
    <col min="9681" max="9681" width="12.85546875" style="896" customWidth="1"/>
    <col min="9682" max="9682" width="11.42578125" style="896" customWidth="1"/>
    <col min="9683" max="9683" width="12" style="896" customWidth="1"/>
    <col min="9684" max="9684" width="30.5703125" style="896" customWidth="1"/>
    <col min="9685" max="9685" width="7.5703125" style="896" customWidth="1"/>
    <col min="9686" max="9686" width="14.42578125" style="896" customWidth="1"/>
    <col min="9687" max="9935" width="11" style="896"/>
    <col min="9936" max="9936" width="38.42578125" style="896" customWidth="1"/>
    <col min="9937" max="9937" width="12.85546875" style="896" customWidth="1"/>
    <col min="9938" max="9938" width="11.42578125" style="896" customWidth="1"/>
    <col min="9939" max="9939" width="12" style="896" customWidth="1"/>
    <col min="9940" max="9940" width="30.5703125" style="896" customWidth="1"/>
    <col min="9941" max="9941" width="7.5703125" style="896" customWidth="1"/>
    <col min="9942" max="9942" width="14.42578125" style="896" customWidth="1"/>
    <col min="9943" max="10191" width="11" style="896"/>
    <col min="10192" max="10192" width="38.42578125" style="896" customWidth="1"/>
    <col min="10193" max="10193" width="12.85546875" style="896" customWidth="1"/>
    <col min="10194" max="10194" width="11.42578125" style="896" customWidth="1"/>
    <col min="10195" max="10195" width="12" style="896" customWidth="1"/>
    <col min="10196" max="10196" width="30.5703125" style="896" customWidth="1"/>
    <col min="10197" max="10197" width="7.5703125" style="896" customWidth="1"/>
    <col min="10198" max="10198" width="14.42578125" style="896" customWidth="1"/>
    <col min="10199" max="10447" width="11" style="896"/>
    <col min="10448" max="10448" width="38.42578125" style="896" customWidth="1"/>
    <col min="10449" max="10449" width="12.85546875" style="896" customWidth="1"/>
    <col min="10450" max="10450" width="11.42578125" style="896" customWidth="1"/>
    <col min="10451" max="10451" width="12" style="896" customWidth="1"/>
    <col min="10452" max="10452" width="30.5703125" style="896" customWidth="1"/>
    <col min="10453" max="10453" width="7.5703125" style="896" customWidth="1"/>
    <col min="10454" max="10454" width="14.42578125" style="896" customWidth="1"/>
    <col min="10455" max="10703" width="11" style="896"/>
    <col min="10704" max="10704" width="38.42578125" style="896" customWidth="1"/>
    <col min="10705" max="10705" width="12.85546875" style="896" customWidth="1"/>
    <col min="10706" max="10706" width="11.42578125" style="896" customWidth="1"/>
    <col min="10707" max="10707" width="12" style="896" customWidth="1"/>
    <col min="10708" max="10708" width="30.5703125" style="896" customWidth="1"/>
    <col min="10709" max="10709" width="7.5703125" style="896" customWidth="1"/>
    <col min="10710" max="10710" width="14.42578125" style="896" customWidth="1"/>
    <col min="10711" max="10959" width="11" style="896"/>
    <col min="10960" max="10960" width="38.42578125" style="896" customWidth="1"/>
    <col min="10961" max="10961" width="12.85546875" style="896" customWidth="1"/>
    <col min="10962" max="10962" width="11.42578125" style="896" customWidth="1"/>
    <col min="10963" max="10963" width="12" style="896" customWidth="1"/>
    <col min="10964" max="10964" width="30.5703125" style="896" customWidth="1"/>
    <col min="10965" max="10965" width="7.5703125" style="896" customWidth="1"/>
    <col min="10966" max="10966" width="14.42578125" style="896" customWidth="1"/>
    <col min="10967" max="11215" width="11" style="896"/>
    <col min="11216" max="11216" width="38.42578125" style="896" customWidth="1"/>
    <col min="11217" max="11217" width="12.85546875" style="896" customWidth="1"/>
    <col min="11218" max="11218" width="11.42578125" style="896" customWidth="1"/>
    <col min="11219" max="11219" width="12" style="896" customWidth="1"/>
    <col min="11220" max="11220" width="30.5703125" style="896" customWidth="1"/>
    <col min="11221" max="11221" width="7.5703125" style="896" customWidth="1"/>
    <col min="11222" max="11222" width="14.42578125" style="896" customWidth="1"/>
    <col min="11223" max="11471" width="11" style="896"/>
    <col min="11472" max="11472" width="38.42578125" style="896" customWidth="1"/>
    <col min="11473" max="11473" width="12.85546875" style="896" customWidth="1"/>
    <col min="11474" max="11474" width="11.42578125" style="896" customWidth="1"/>
    <col min="11475" max="11475" width="12" style="896" customWidth="1"/>
    <col min="11476" max="11476" width="30.5703125" style="896" customWidth="1"/>
    <col min="11477" max="11477" width="7.5703125" style="896" customWidth="1"/>
    <col min="11478" max="11478" width="14.42578125" style="896" customWidth="1"/>
    <col min="11479" max="11727" width="11" style="896"/>
    <col min="11728" max="11728" width="38.42578125" style="896" customWidth="1"/>
    <col min="11729" max="11729" width="12.85546875" style="896" customWidth="1"/>
    <col min="11730" max="11730" width="11.42578125" style="896" customWidth="1"/>
    <col min="11731" max="11731" width="12" style="896" customWidth="1"/>
    <col min="11732" max="11732" width="30.5703125" style="896" customWidth="1"/>
    <col min="11733" max="11733" width="7.5703125" style="896" customWidth="1"/>
    <col min="11734" max="11734" width="14.42578125" style="896" customWidth="1"/>
    <col min="11735" max="11983" width="11" style="896"/>
    <col min="11984" max="11984" width="38.42578125" style="896" customWidth="1"/>
    <col min="11985" max="11985" width="12.85546875" style="896" customWidth="1"/>
    <col min="11986" max="11986" width="11.42578125" style="896" customWidth="1"/>
    <col min="11987" max="11987" width="12" style="896" customWidth="1"/>
    <col min="11988" max="11988" width="30.5703125" style="896" customWidth="1"/>
    <col min="11989" max="11989" width="7.5703125" style="896" customWidth="1"/>
    <col min="11990" max="11990" width="14.42578125" style="896" customWidth="1"/>
    <col min="11991" max="12239" width="11" style="896"/>
    <col min="12240" max="12240" width="38.42578125" style="896" customWidth="1"/>
    <col min="12241" max="12241" width="12.85546875" style="896" customWidth="1"/>
    <col min="12242" max="12242" width="11.42578125" style="896" customWidth="1"/>
    <col min="12243" max="12243" width="12" style="896" customWidth="1"/>
    <col min="12244" max="12244" width="30.5703125" style="896" customWidth="1"/>
    <col min="12245" max="12245" width="7.5703125" style="896" customWidth="1"/>
    <col min="12246" max="12246" width="14.42578125" style="896" customWidth="1"/>
    <col min="12247" max="12495" width="11" style="896"/>
    <col min="12496" max="12496" width="38.42578125" style="896" customWidth="1"/>
    <col min="12497" max="12497" width="12.85546875" style="896" customWidth="1"/>
    <col min="12498" max="12498" width="11.42578125" style="896" customWidth="1"/>
    <col min="12499" max="12499" width="12" style="896" customWidth="1"/>
    <col min="12500" max="12500" width="30.5703125" style="896" customWidth="1"/>
    <col min="12501" max="12501" width="7.5703125" style="896" customWidth="1"/>
    <col min="12502" max="12502" width="14.42578125" style="896" customWidth="1"/>
    <col min="12503" max="12751" width="11" style="896"/>
    <col min="12752" max="12752" width="38.42578125" style="896" customWidth="1"/>
    <col min="12753" max="12753" width="12.85546875" style="896" customWidth="1"/>
    <col min="12754" max="12754" width="11.42578125" style="896" customWidth="1"/>
    <col min="12755" max="12755" width="12" style="896" customWidth="1"/>
    <col min="12756" max="12756" width="30.5703125" style="896" customWidth="1"/>
    <col min="12757" max="12757" width="7.5703125" style="896" customWidth="1"/>
    <col min="12758" max="12758" width="14.42578125" style="896" customWidth="1"/>
    <col min="12759" max="13007" width="11" style="896"/>
    <col min="13008" max="13008" width="38.42578125" style="896" customWidth="1"/>
    <col min="13009" max="13009" width="12.85546875" style="896" customWidth="1"/>
    <col min="13010" max="13010" width="11.42578125" style="896" customWidth="1"/>
    <col min="13011" max="13011" width="12" style="896" customWidth="1"/>
    <col min="13012" max="13012" width="30.5703125" style="896" customWidth="1"/>
    <col min="13013" max="13013" width="7.5703125" style="896" customWidth="1"/>
    <col min="13014" max="13014" width="14.42578125" style="896" customWidth="1"/>
    <col min="13015" max="13263" width="11" style="896"/>
    <col min="13264" max="13264" width="38.42578125" style="896" customWidth="1"/>
    <col min="13265" max="13265" width="12.85546875" style="896" customWidth="1"/>
    <col min="13266" max="13266" width="11.42578125" style="896" customWidth="1"/>
    <col min="13267" max="13267" width="12" style="896" customWidth="1"/>
    <col min="13268" max="13268" width="30.5703125" style="896" customWidth="1"/>
    <col min="13269" max="13269" width="7.5703125" style="896" customWidth="1"/>
    <col min="13270" max="13270" width="14.42578125" style="896" customWidth="1"/>
    <col min="13271" max="13519" width="11" style="896"/>
    <col min="13520" max="13520" width="38.42578125" style="896" customWidth="1"/>
    <col min="13521" max="13521" width="12.85546875" style="896" customWidth="1"/>
    <col min="13522" max="13522" width="11.42578125" style="896" customWidth="1"/>
    <col min="13523" max="13523" width="12" style="896" customWidth="1"/>
    <col min="13524" max="13524" width="30.5703125" style="896" customWidth="1"/>
    <col min="13525" max="13525" width="7.5703125" style="896" customWidth="1"/>
    <col min="13526" max="13526" width="14.42578125" style="896" customWidth="1"/>
    <col min="13527" max="13775" width="11" style="896"/>
    <col min="13776" max="13776" width="38.42578125" style="896" customWidth="1"/>
    <col min="13777" max="13777" width="12.85546875" style="896" customWidth="1"/>
    <col min="13778" max="13778" width="11.42578125" style="896" customWidth="1"/>
    <col min="13779" max="13779" width="12" style="896" customWidth="1"/>
    <col min="13780" max="13780" width="30.5703125" style="896" customWidth="1"/>
    <col min="13781" max="13781" width="7.5703125" style="896" customWidth="1"/>
    <col min="13782" max="13782" width="14.42578125" style="896" customWidth="1"/>
    <col min="13783" max="14031" width="11" style="896"/>
    <col min="14032" max="14032" width="38.42578125" style="896" customWidth="1"/>
    <col min="14033" max="14033" width="12.85546875" style="896" customWidth="1"/>
    <col min="14034" max="14034" width="11.42578125" style="896" customWidth="1"/>
    <col min="14035" max="14035" width="12" style="896" customWidth="1"/>
    <col min="14036" max="14036" width="30.5703125" style="896" customWidth="1"/>
    <col min="14037" max="14037" width="7.5703125" style="896" customWidth="1"/>
    <col min="14038" max="14038" width="14.42578125" style="896" customWidth="1"/>
    <col min="14039" max="14287" width="11" style="896"/>
    <col min="14288" max="14288" width="38.42578125" style="896" customWidth="1"/>
    <col min="14289" max="14289" width="12.85546875" style="896" customWidth="1"/>
    <col min="14290" max="14290" width="11.42578125" style="896" customWidth="1"/>
    <col min="14291" max="14291" width="12" style="896" customWidth="1"/>
    <col min="14292" max="14292" width="30.5703125" style="896" customWidth="1"/>
    <col min="14293" max="14293" width="7.5703125" style="896" customWidth="1"/>
    <col min="14294" max="14294" width="14.42578125" style="896" customWidth="1"/>
    <col min="14295" max="14543" width="11" style="896"/>
    <col min="14544" max="14544" width="38.42578125" style="896" customWidth="1"/>
    <col min="14545" max="14545" width="12.85546875" style="896" customWidth="1"/>
    <col min="14546" max="14546" width="11.42578125" style="896" customWidth="1"/>
    <col min="14547" max="14547" width="12" style="896" customWidth="1"/>
    <col min="14548" max="14548" width="30.5703125" style="896" customWidth="1"/>
    <col min="14549" max="14549" width="7.5703125" style="896" customWidth="1"/>
    <col min="14550" max="14550" width="14.42578125" style="896" customWidth="1"/>
    <col min="14551" max="14799" width="11" style="896"/>
    <col min="14800" max="14800" width="38.42578125" style="896" customWidth="1"/>
    <col min="14801" max="14801" width="12.85546875" style="896" customWidth="1"/>
    <col min="14802" max="14802" width="11.42578125" style="896" customWidth="1"/>
    <col min="14803" max="14803" width="12" style="896" customWidth="1"/>
    <col min="14804" max="14804" width="30.5703125" style="896" customWidth="1"/>
    <col min="14805" max="14805" width="7.5703125" style="896" customWidth="1"/>
    <col min="14806" max="14806" width="14.42578125" style="896" customWidth="1"/>
    <col min="14807" max="15055" width="11" style="896"/>
    <col min="15056" max="15056" width="38.42578125" style="896" customWidth="1"/>
    <col min="15057" max="15057" width="12.85546875" style="896" customWidth="1"/>
    <col min="15058" max="15058" width="11.42578125" style="896" customWidth="1"/>
    <col min="15059" max="15059" width="12" style="896" customWidth="1"/>
    <col min="15060" max="15060" width="30.5703125" style="896" customWidth="1"/>
    <col min="15061" max="15061" width="7.5703125" style="896" customWidth="1"/>
    <col min="15062" max="15062" width="14.42578125" style="896" customWidth="1"/>
    <col min="15063" max="15311" width="11" style="896"/>
    <col min="15312" max="15312" width="38.42578125" style="896" customWidth="1"/>
    <col min="15313" max="15313" width="12.85546875" style="896" customWidth="1"/>
    <col min="15314" max="15314" width="11.42578125" style="896" customWidth="1"/>
    <col min="15315" max="15315" width="12" style="896" customWidth="1"/>
    <col min="15316" max="15316" width="30.5703125" style="896" customWidth="1"/>
    <col min="15317" max="15317" width="7.5703125" style="896" customWidth="1"/>
    <col min="15318" max="15318" width="14.42578125" style="896" customWidth="1"/>
    <col min="15319" max="15567" width="11" style="896"/>
    <col min="15568" max="15568" width="38.42578125" style="896" customWidth="1"/>
    <col min="15569" max="15569" width="12.85546875" style="896" customWidth="1"/>
    <col min="15570" max="15570" width="11.42578125" style="896" customWidth="1"/>
    <col min="15571" max="15571" width="12" style="896" customWidth="1"/>
    <col min="15572" max="15572" width="30.5703125" style="896" customWidth="1"/>
    <col min="15573" max="15573" width="7.5703125" style="896" customWidth="1"/>
    <col min="15574" max="15574" width="14.42578125" style="896" customWidth="1"/>
    <col min="15575" max="15823" width="11" style="896"/>
    <col min="15824" max="15824" width="38.42578125" style="896" customWidth="1"/>
    <col min="15825" max="15825" width="12.85546875" style="896" customWidth="1"/>
    <col min="15826" max="15826" width="11.42578125" style="896" customWidth="1"/>
    <col min="15827" max="15827" width="12" style="896" customWidth="1"/>
    <col min="15828" max="15828" width="30.5703125" style="896" customWidth="1"/>
    <col min="15829" max="15829" width="7.5703125" style="896" customWidth="1"/>
    <col min="15830" max="15830" width="14.42578125" style="896" customWidth="1"/>
    <col min="15831" max="16079" width="11" style="896"/>
    <col min="16080" max="16080" width="38.42578125" style="896" customWidth="1"/>
    <col min="16081" max="16081" width="12.85546875" style="896" customWidth="1"/>
    <col min="16082" max="16082" width="11.42578125" style="896" customWidth="1"/>
    <col min="16083" max="16083" width="12" style="896" customWidth="1"/>
    <col min="16084" max="16084" width="30.5703125" style="896" customWidth="1"/>
    <col min="16085" max="16085" width="7.5703125" style="896" customWidth="1"/>
    <col min="16086" max="16086" width="14.42578125" style="896" customWidth="1"/>
    <col min="16087" max="16384" width="11" style="896"/>
  </cols>
  <sheetData>
    <row r="1" spans="1:5" ht="24.75" customHeight="1">
      <c r="A1" s="892" t="s">
        <v>789</v>
      </c>
      <c r="B1" s="892"/>
      <c r="C1" s="893"/>
      <c r="E1" s="895" t="s">
        <v>790</v>
      </c>
    </row>
    <row r="2" spans="1:5" ht="18.95" customHeight="1">
      <c r="E2" s="897"/>
    </row>
    <row r="3" spans="1:5" s="900" customFormat="1" ht="18.95" customHeight="1">
      <c r="A3" s="898" t="s">
        <v>2493</v>
      </c>
      <c r="B3" s="898"/>
      <c r="C3" s="899"/>
      <c r="D3" s="894"/>
      <c r="E3" s="1217" t="s">
        <v>2492</v>
      </c>
    </row>
    <row r="4" spans="1:5" s="900" customFormat="1" ht="18.95" customHeight="1">
      <c r="A4" s="901" t="s">
        <v>791</v>
      </c>
      <c r="B4" s="1404"/>
      <c r="C4" s="1404"/>
      <c r="D4" s="894"/>
      <c r="E4" s="903" t="s">
        <v>248</v>
      </c>
    </row>
    <row r="5" spans="1:5" s="900" customFormat="1" ht="18.95" customHeight="1">
      <c r="A5" s="904"/>
      <c r="B5" s="904"/>
      <c r="C5" s="902"/>
      <c r="E5" s="903"/>
    </row>
    <row r="6" spans="1:5" ht="14.25" customHeight="1">
      <c r="B6" s="905" t="str">
        <f>LEFT(C6,4)+1&amp;"-"&amp;RIGHT(C6,4)+1</f>
        <v>2025-2024</v>
      </c>
      <c r="C6" s="905" t="str">
        <f>LEFT(D6,4)+1&amp;"-"&amp;RIGHT(D6,4)+1</f>
        <v>2024-2023</v>
      </c>
      <c r="D6" s="905" t="s">
        <v>2269</v>
      </c>
      <c r="E6" s="903"/>
    </row>
    <row r="7" spans="1:5" s="907" customFormat="1" ht="8.1" customHeight="1">
      <c r="A7" s="906"/>
      <c r="B7" s="906"/>
      <c r="C7" s="906"/>
      <c r="D7" s="906"/>
      <c r="E7" s="908"/>
    </row>
    <row r="8" spans="1:5" ht="12.95" customHeight="1"/>
    <row r="9" spans="1:5" ht="15.75">
      <c r="A9" s="2048" t="s">
        <v>792</v>
      </c>
      <c r="B9" s="2054">
        <f>SUM(B11,B18,B25)</f>
        <v>1159130</v>
      </c>
      <c r="C9" s="2054">
        <f>SUM(C11,C18,C25)</f>
        <v>1161723</v>
      </c>
      <c r="D9" s="2054">
        <f>SUM(D11,D18,D25)</f>
        <v>1148480</v>
      </c>
      <c r="E9" s="2051" t="s">
        <v>793</v>
      </c>
    </row>
    <row r="10" spans="1:5" s="910" customFormat="1" ht="21.75" customHeight="1">
      <c r="A10" s="2048"/>
      <c r="D10" s="907"/>
      <c r="E10" s="2051"/>
    </row>
    <row r="11" spans="1:5" s="907" customFormat="1" ht="15.75" customHeight="1">
      <c r="A11" s="2049" t="s">
        <v>2219</v>
      </c>
      <c r="B11" s="2054">
        <v>1102364</v>
      </c>
      <c r="C11" s="2054">
        <v>1106225</v>
      </c>
      <c r="D11" s="2054">
        <v>1095668</v>
      </c>
      <c r="E11" s="2052" t="s">
        <v>2220</v>
      </c>
    </row>
    <row r="12" spans="1:5" s="910" customFormat="1" ht="21.75" customHeight="1">
      <c r="A12" s="2050" t="s">
        <v>794</v>
      </c>
      <c r="E12" s="2053" t="s">
        <v>795</v>
      </c>
    </row>
    <row r="13" spans="1:5" s="910" customFormat="1" ht="21.75" customHeight="1">
      <c r="A13" s="2050" t="s">
        <v>357</v>
      </c>
      <c r="B13" s="907">
        <v>618116</v>
      </c>
      <c r="C13" s="907">
        <v>609504</v>
      </c>
      <c r="D13" s="907">
        <v>587123</v>
      </c>
      <c r="E13" s="2053" t="s">
        <v>796</v>
      </c>
    </row>
    <row r="14" spans="1:5" s="907" customFormat="1" ht="21.75" customHeight="1">
      <c r="A14" s="2050" t="s">
        <v>797</v>
      </c>
      <c r="B14" s="907">
        <v>15686</v>
      </c>
      <c r="C14" s="907">
        <v>14669</v>
      </c>
      <c r="D14" s="907">
        <v>14463</v>
      </c>
      <c r="E14" s="2053" t="s">
        <v>798</v>
      </c>
    </row>
    <row r="15" spans="1:5" s="907" customFormat="1" ht="21.75" customHeight="1">
      <c r="A15" s="2443" t="s">
        <v>1813</v>
      </c>
      <c r="B15" s="1561">
        <v>299253</v>
      </c>
      <c r="C15" s="1561">
        <v>297887</v>
      </c>
      <c r="D15" s="1561">
        <v>295108</v>
      </c>
      <c r="E15" s="2444" t="s">
        <v>2380</v>
      </c>
    </row>
    <row r="16" spans="1:5" s="907" customFormat="1" ht="21.75" customHeight="1">
      <c r="A16" s="2443" t="s">
        <v>504</v>
      </c>
      <c r="B16" s="1561">
        <v>169752</v>
      </c>
      <c r="C16" s="1561">
        <v>170143</v>
      </c>
      <c r="D16" s="1561">
        <v>160719</v>
      </c>
      <c r="E16" s="2444" t="s">
        <v>2381</v>
      </c>
    </row>
    <row r="17" spans="1:5" s="907" customFormat="1" ht="21.6" customHeight="1">
      <c r="A17" s="2443"/>
      <c r="B17" s="1561"/>
      <c r="C17" s="1561"/>
      <c r="D17" s="1561"/>
      <c r="E17" s="2444"/>
    </row>
    <row r="18" spans="1:5" s="907" customFormat="1" ht="15" customHeight="1">
      <c r="A18" s="2445" t="s">
        <v>1417</v>
      </c>
      <c r="B18" s="2055">
        <v>40260</v>
      </c>
      <c r="C18" s="2055">
        <v>35903</v>
      </c>
      <c r="D18" s="2055">
        <v>31269</v>
      </c>
      <c r="E18" s="2446" t="s">
        <v>799</v>
      </c>
    </row>
    <row r="19" spans="1:5" s="910" customFormat="1" ht="21.75" customHeight="1">
      <c r="A19" s="2447" t="s">
        <v>794</v>
      </c>
      <c r="B19" s="2055"/>
      <c r="C19" s="2055"/>
      <c r="D19" s="2055"/>
      <c r="E19" s="2444" t="s">
        <v>795</v>
      </c>
    </row>
    <row r="20" spans="1:5" s="910" customFormat="1" ht="21.75" customHeight="1">
      <c r="A20" s="2447" t="s">
        <v>357</v>
      </c>
      <c r="B20" s="1561">
        <v>26733</v>
      </c>
      <c r="C20" s="1561">
        <v>22900</v>
      </c>
      <c r="D20" s="1561">
        <v>19611</v>
      </c>
      <c r="E20" s="2444" t="s">
        <v>796</v>
      </c>
    </row>
    <row r="21" spans="1:5" s="907" customFormat="1" ht="21.75" customHeight="1">
      <c r="A21" s="2447" t="s">
        <v>797</v>
      </c>
      <c r="B21" s="1561">
        <v>2247</v>
      </c>
      <c r="C21" s="1561">
        <v>2289</v>
      </c>
      <c r="D21" s="1561">
        <v>1566</v>
      </c>
      <c r="E21" s="2444" t="s">
        <v>798</v>
      </c>
    </row>
    <row r="22" spans="1:5" s="907" customFormat="1" ht="21.75" customHeight="1">
      <c r="A22" s="2443" t="s">
        <v>1813</v>
      </c>
      <c r="B22" s="1561">
        <v>14848</v>
      </c>
      <c r="C22" s="1561">
        <v>13501</v>
      </c>
      <c r="D22" s="1561">
        <v>12548</v>
      </c>
      <c r="E22" s="2444" t="s">
        <v>2380</v>
      </c>
    </row>
    <row r="23" spans="1:5" s="907" customFormat="1" ht="21.75" customHeight="1">
      <c r="A23" s="2443" t="s">
        <v>504</v>
      </c>
      <c r="B23" s="1561">
        <v>9873</v>
      </c>
      <c r="C23" s="1561">
        <v>8444</v>
      </c>
      <c r="D23" s="1561">
        <v>7826</v>
      </c>
      <c r="E23" s="2444" t="s">
        <v>2381</v>
      </c>
    </row>
    <row r="24" spans="1:5" s="907" customFormat="1" ht="21.75" customHeight="1">
      <c r="A24" s="2447"/>
      <c r="B24" s="1561"/>
      <c r="C24" s="1561"/>
      <c r="D24" s="1561"/>
      <c r="E24" s="2444"/>
    </row>
    <row r="25" spans="1:5" s="907" customFormat="1" ht="12" customHeight="1">
      <c r="A25" s="2445" t="s">
        <v>1415</v>
      </c>
      <c r="B25" s="2055">
        <v>16506</v>
      </c>
      <c r="C25" s="2055">
        <v>19595</v>
      </c>
      <c r="D25" s="2055">
        <v>21543</v>
      </c>
      <c r="E25" s="2446" t="s">
        <v>1416</v>
      </c>
    </row>
    <row r="26" spans="1:5" s="907" customFormat="1" ht="21.75" customHeight="1">
      <c r="A26" s="2447" t="s">
        <v>794</v>
      </c>
      <c r="B26" s="1561"/>
      <c r="C26" s="1561"/>
      <c r="D26" s="1561"/>
      <c r="E26" s="2444" t="s">
        <v>795</v>
      </c>
    </row>
    <row r="27" spans="1:5" s="907" customFormat="1" ht="21.75" customHeight="1">
      <c r="A27" s="2447" t="s">
        <v>357</v>
      </c>
      <c r="B27" s="1561">
        <v>10792</v>
      </c>
      <c r="C27" s="1561">
        <v>12327</v>
      </c>
      <c r="D27" s="1561">
        <v>12819</v>
      </c>
      <c r="E27" s="2444" t="s">
        <v>796</v>
      </c>
    </row>
    <row r="28" spans="1:5" s="907" customFormat="1" ht="21.75" customHeight="1">
      <c r="A28" s="2443" t="s">
        <v>1813</v>
      </c>
      <c r="B28" s="1561">
        <v>16093</v>
      </c>
      <c r="C28" s="1561">
        <v>18757</v>
      </c>
      <c r="D28" s="1561">
        <v>21367</v>
      </c>
      <c r="E28" s="2444" t="s">
        <v>2380</v>
      </c>
    </row>
    <row r="29" spans="1:5" s="907" customFormat="1" ht="14.1" customHeight="1">
      <c r="A29" s="2443" t="s">
        <v>504</v>
      </c>
      <c r="B29" s="1561">
        <v>10670</v>
      </c>
      <c r="C29" s="1561">
        <v>12126</v>
      </c>
      <c r="D29" s="1561">
        <v>12767</v>
      </c>
      <c r="E29" s="2444" t="s">
        <v>2381</v>
      </c>
    </row>
    <row r="30" spans="1:5" s="907" customFormat="1" ht="14.1" customHeight="1">
      <c r="A30" s="912"/>
      <c r="B30" s="912"/>
      <c r="C30" s="914"/>
      <c r="D30" s="915"/>
      <c r="E30" s="908"/>
    </row>
    <row r="31" spans="1:5" s="907" customFormat="1" ht="14.1" customHeight="1">
      <c r="A31" s="916"/>
      <c r="B31" s="916"/>
      <c r="C31" s="914"/>
      <c r="E31" s="917"/>
    </row>
    <row r="32" spans="1:5" s="907" customFormat="1" ht="14.1" customHeight="1">
      <c r="A32" s="916"/>
      <c r="B32" s="916"/>
      <c r="C32" s="914"/>
      <c r="D32" s="915"/>
      <c r="E32" s="917"/>
    </row>
    <row r="33" spans="1:5" s="907" customFormat="1" ht="14.1" customHeight="1">
      <c r="A33" s="912"/>
      <c r="B33" s="912"/>
      <c r="C33" s="914"/>
      <c r="D33" s="915"/>
      <c r="E33" s="908"/>
    </row>
    <row r="34" spans="1:5" s="907" customFormat="1" ht="14.1" customHeight="1">
      <c r="A34" s="912"/>
      <c r="B34" s="912"/>
      <c r="C34" s="914"/>
      <c r="D34" s="915"/>
      <c r="E34" s="908"/>
    </row>
    <row r="35" spans="1:5" s="907" customFormat="1" ht="14.1" customHeight="1">
      <c r="A35" s="916"/>
      <c r="B35" s="916"/>
      <c r="C35" s="914"/>
      <c r="D35" s="915"/>
      <c r="E35" s="908"/>
    </row>
    <row r="36" spans="1:5" s="907" customFormat="1" ht="14.1" customHeight="1">
      <c r="A36" s="912"/>
      <c r="B36" s="912"/>
      <c r="C36" s="914"/>
      <c r="D36" s="915"/>
      <c r="E36" s="908"/>
    </row>
    <row r="37" spans="1:5" s="907" customFormat="1" ht="14.1" customHeight="1">
      <c r="A37" s="916"/>
      <c r="B37" s="916"/>
      <c r="C37" s="914"/>
      <c r="D37" s="915"/>
      <c r="E37" s="908"/>
    </row>
    <row r="38" spans="1:5" s="907" customFormat="1" ht="14.1" customHeight="1">
      <c r="A38" s="916"/>
      <c r="B38" s="916"/>
      <c r="C38" s="914"/>
      <c r="D38" s="915"/>
      <c r="E38" s="908"/>
    </row>
    <row r="39" spans="1:5" s="907" customFormat="1" ht="14.1" customHeight="1">
      <c r="A39" s="912"/>
      <c r="B39" s="912"/>
      <c r="C39" s="914"/>
      <c r="D39" s="915"/>
      <c r="E39" s="917"/>
    </row>
    <row r="40" spans="1:5" s="907" customFormat="1" ht="16.5" customHeight="1">
      <c r="A40" s="912"/>
      <c r="B40" s="912"/>
      <c r="C40" s="914"/>
      <c r="D40" s="915"/>
      <c r="E40" s="908"/>
    </row>
    <row r="41" spans="1:5" s="907" customFormat="1" ht="15.75" customHeight="1">
      <c r="A41" s="912"/>
      <c r="B41" s="912"/>
      <c r="C41" s="914"/>
      <c r="D41" s="915"/>
      <c r="E41" s="917"/>
    </row>
    <row r="42" spans="1:5" s="907" customFormat="1" ht="12.75" customHeight="1">
      <c r="A42" s="894"/>
      <c r="B42" s="894"/>
      <c r="E42" s="906"/>
    </row>
    <row r="43" spans="1:5" s="907" customFormat="1" ht="23.25" customHeight="1">
      <c r="A43" s="912"/>
      <c r="B43" s="912"/>
      <c r="C43" s="913"/>
      <c r="D43" s="918"/>
      <c r="E43" s="919"/>
    </row>
    <row r="44" spans="1:5" s="907" customFormat="1" ht="6" customHeight="1">
      <c r="A44" s="893"/>
      <c r="B44" s="893"/>
      <c r="C44" s="910"/>
      <c r="D44" s="910"/>
      <c r="E44" s="909"/>
    </row>
    <row r="45" spans="1:5" s="910" customFormat="1" ht="13.5" hidden="1" customHeight="1">
      <c r="A45" s="912"/>
      <c r="B45" s="912"/>
      <c r="C45" s="920"/>
      <c r="D45" s="920"/>
      <c r="E45" s="908"/>
    </row>
    <row r="46" spans="1:5" s="907" customFormat="1" ht="13.5" hidden="1" customHeight="1">
      <c r="A46" s="912"/>
      <c r="B46" s="912"/>
      <c r="C46" s="920"/>
      <c r="D46" s="920"/>
      <c r="E46" s="908"/>
    </row>
    <row r="47" spans="1:5" s="907" customFormat="1" ht="13.5" hidden="1" customHeight="1">
      <c r="A47" s="423"/>
      <c r="B47" s="423"/>
      <c r="C47" s="423"/>
      <c r="D47" s="894"/>
      <c r="E47" s="921"/>
    </row>
    <row r="48" spans="1:5" s="907" customFormat="1" ht="12.75" customHeight="1">
      <c r="A48" s="423"/>
      <c r="B48" s="423"/>
      <c r="C48" s="423"/>
      <c r="D48" s="894"/>
      <c r="E48" s="921"/>
    </row>
    <row r="49" spans="1:5" s="907" customFormat="1" ht="12.75" customHeight="1">
      <c r="A49" s="423"/>
      <c r="B49" s="423"/>
      <c r="C49" s="423"/>
      <c r="D49" s="894"/>
      <c r="E49" s="921"/>
    </row>
    <row r="50" spans="1:5" s="907" customFormat="1" ht="12.75" customHeight="1">
      <c r="A50" s="922"/>
      <c r="B50" s="922"/>
      <c r="C50" s="894"/>
      <c r="D50" s="894"/>
      <c r="E50" s="897"/>
    </row>
    <row r="51" spans="1:5" s="907" customFormat="1" ht="12.75" customHeight="1">
      <c r="A51" s="922"/>
      <c r="B51" s="922"/>
      <c r="C51" s="894"/>
      <c r="D51" s="894"/>
      <c r="E51" s="897"/>
    </row>
    <row r="52" spans="1:5" s="907" customFormat="1" ht="12.75" customHeight="1">
      <c r="A52" s="922"/>
      <c r="B52" s="922"/>
      <c r="C52" s="916"/>
      <c r="D52" s="423"/>
      <c r="E52" s="897"/>
    </row>
    <row r="53" spans="1:5" s="907" customFormat="1" ht="12.75" customHeight="1">
      <c r="A53" s="922"/>
      <c r="B53" s="922"/>
      <c r="C53" s="916"/>
      <c r="D53" s="423"/>
      <c r="E53" s="423"/>
    </row>
    <row r="54" spans="1:5" s="121" customFormat="1" ht="12.75" customHeight="1">
      <c r="A54" s="922" t="s">
        <v>800</v>
      </c>
      <c r="B54" s="922"/>
      <c r="C54" s="923"/>
      <c r="D54" s="423"/>
      <c r="E54" s="924" t="s">
        <v>801</v>
      </c>
    </row>
    <row r="55" spans="1:5" s="121" customFormat="1" ht="12.75" customHeight="1">
      <c r="A55" s="922" t="s">
        <v>802</v>
      </c>
      <c r="B55" s="922"/>
      <c r="C55" s="923"/>
      <c r="D55" s="423"/>
      <c r="E55" s="924" t="s">
        <v>803</v>
      </c>
    </row>
    <row r="56" spans="1:5" s="121" customFormat="1" ht="12.75" customHeight="1">
      <c r="A56" s="925" t="s">
        <v>804</v>
      </c>
      <c r="B56" s="925"/>
      <c r="C56" s="926"/>
    </row>
    <row r="57" spans="1:5" s="121" customFormat="1" ht="12.75" customHeight="1">
      <c r="A57" s="925" t="s">
        <v>1418</v>
      </c>
      <c r="B57" s="925"/>
      <c r="C57" s="926"/>
      <c r="E57" s="121" t="s">
        <v>1421</v>
      </c>
    </row>
    <row r="58" spans="1:5" s="121" customFormat="1" ht="12.75" customHeight="1">
      <c r="A58" s="925" t="s">
        <v>1420</v>
      </c>
      <c r="B58" s="925"/>
      <c r="C58" s="926"/>
      <c r="E58" s="121" t="s">
        <v>1422</v>
      </c>
    </row>
    <row r="59" spans="1:5" s="121" customFormat="1" ht="12.75" customHeight="1">
      <c r="A59" s="925" t="s">
        <v>1419</v>
      </c>
      <c r="B59" s="925"/>
      <c r="C59" s="926"/>
      <c r="E59" s="121" t="s">
        <v>1423</v>
      </c>
    </row>
    <row r="60" spans="1:5" s="121" customFormat="1" ht="12.75" customHeight="1">
      <c r="A60" s="367" t="s">
        <v>1669</v>
      </c>
      <c r="B60" s="367"/>
      <c r="C60" s="1567"/>
      <c r="D60" s="1568"/>
      <c r="E60" s="490" t="s">
        <v>2023</v>
      </c>
    </row>
    <row r="61" spans="1:5" s="928" customFormat="1" ht="12.75" customHeight="1">
      <c r="A61" s="929"/>
      <c r="B61" s="929"/>
      <c r="C61" s="930"/>
      <c r="D61" s="931"/>
      <c r="E61" s="932"/>
    </row>
    <row r="62" spans="1:5" s="121" customFormat="1" ht="12.75" customHeight="1">
      <c r="A62" s="933"/>
      <c r="B62" s="933"/>
      <c r="C62" s="933"/>
      <c r="D62" s="933"/>
      <c r="E62" s="933"/>
    </row>
    <row r="63" spans="1:5" ht="12.75" customHeight="1"/>
    <row r="64" spans="1:5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</sheetData>
  <pageMargins left="0.78740157480314965" right="0.78740157480314965" top="1.1811023622047245" bottom="0.98425196850393704" header="0.31496062992125984" footer="0.31496062992125984"/>
  <pageSetup paperSize="9" scale="75" orientation="portrait" horizontalDpi="1200" verticalDpi="1200" r:id="rId1"/>
</worksheet>
</file>

<file path=xl/worksheets/sheet44.xml><?xml version="1.0" encoding="utf-8"?>
<worksheet xmlns="http://schemas.openxmlformats.org/spreadsheetml/2006/main" xmlns:r="http://schemas.openxmlformats.org/officeDocument/2006/relationships">
  <sheetPr syncVertical="1" syncRef="A2">
    <tabColor theme="7" tint="-0.249977111117893"/>
  </sheetPr>
  <dimension ref="A1:K69"/>
  <sheetViews>
    <sheetView showGridLines="0" topLeftCell="A2" zoomScale="80" zoomScaleNormal="80" workbookViewId="0">
      <selection activeCell="Q64" sqref="Q64"/>
    </sheetView>
  </sheetViews>
  <sheetFormatPr baseColWidth="10" defaultColWidth="11" defaultRowHeight="12.75"/>
  <cols>
    <col min="1" max="1" width="35.42578125" style="931" customWidth="1"/>
    <col min="2" max="2" width="8.42578125" style="931" customWidth="1"/>
    <col min="3" max="4" width="8.5703125" style="935" customWidth="1"/>
    <col min="5" max="7" width="8.5703125" style="931" customWidth="1"/>
    <col min="8" max="8" width="8.5703125" style="423" customWidth="1"/>
    <col min="9" max="9" width="8.5703125" style="931" customWidth="1"/>
    <col min="10" max="10" width="35.42578125" style="937" customWidth="1"/>
    <col min="11" max="11" width="5.5703125" style="937" customWidth="1"/>
    <col min="12" max="12" width="9.85546875" style="937" customWidth="1"/>
    <col min="13" max="14" width="11" style="937" customWidth="1"/>
    <col min="15" max="202" width="11" style="937"/>
    <col min="203" max="203" width="43" style="937" customWidth="1"/>
    <col min="204" max="211" width="8.5703125" style="937" customWidth="1"/>
    <col min="212" max="212" width="28.42578125" style="937" customWidth="1"/>
    <col min="213" max="213" width="5.5703125" style="937" customWidth="1"/>
    <col min="214" max="215" width="7.5703125" style="937" customWidth="1"/>
    <col min="216" max="221" width="8" style="937" customWidth="1"/>
    <col min="222" max="222" width="8.140625" style="937" customWidth="1"/>
    <col min="223" max="223" width="8" style="937" customWidth="1"/>
    <col min="224" max="231" width="11" style="937" customWidth="1"/>
    <col min="232" max="233" width="14.42578125" style="937" customWidth="1"/>
    <col min="234" max="234" width="37.42578125" style="937" customWidth="1"/>
    <col min="235" max="236" width="11" style="937" customWidth="1"/>
    <col min="237" max="246" width="9.85546875" style="937" customWidth="1"/>
    <col min="247" max="250" width="11" style="937" customWidth="1"/>
    <col min="251" max="251" width="14.42578125" style="937" customWidth="1"/>
    <col min="252" max="252" width="4.140625" style="937" customWidth="1"/>
    <col min="253" max="253" width="13.42578125" style="937" customWidth="1"/>
    <col min="254" max="254" width="28.140625" style="937" customWidth="1"/>
    <col min="255" max="255" width="11" style="937" customWidth="1"/>
    <col min="256" max="256" width="14.42578125" style="937" customWidth="1"/>
    <col min="257" max="257" width="4.140625" style="937" customWidth="1"/>
    <col min="258" max="259" width="11" style="937" customWidth="1"/>
    <col min="260" max="260" width="14.42578125" style="937" customWidth="1"/>
    <col min="261" max="261" width="4.140625" style="937" customWidth="1"/>
    <col min="262" max="262" width="14.42578125" style="937" customWidth="1"/>
    <col min="263" max="458" width="11" style="937"/>
    <col min="459" max="459" width="43" style="937" customWidth="1"/>
    <col min="460" max="467" width="8.5703125" style="937" customWidth="1"/>
    <col min="468" max="468" width="28.42578125" style="937" customWidth="1"/>
    <col min="469" max="469" width="5.5703125" style="937" customWidth="1"/>
    <col min="470" max="471" width="7.5703125" style="937" customWidth="1"/>
    <col min="472" max="477" width="8" style="937" customWidth="1"/>
    <col min="478" max="478" width="8.140625" style="937" customWidth="1"/>
    <col min="479" max="479" width="8" style="937" customWidth="1"/>
    <col min="480" max="487" width="11" style="937" customWidth="1"/>
    <col min="488" max="489" width="14.42578125" style="937" customWidth="1"/>
    <col min="490" max="490" width="37.42578125" style="937" customWidth="1"/>
    <col min="491" max="492" width="11" style="937" customWidth="1"/>
    <col min="493" max="502" width="9.85546875" style="937" customWidth="1"/>
    <col min="503" max="506" width="11" style="937" customWidth="1"/>
    <col min="507" max="507" width="14.42578125" style="937" customWidth="1"/>
    <col min="508" max="508" width="4.140625" style="937" customWidth="1"/>
    <col min="509" max="509" width="13.42578125" style="937" customWidth="1"/>
    <col min="510" max="510" width="28.140625" style="937" customWidth="1"/>
    <col min="511" max="511" width="11" style="937" customWidth="1"/>
    <col min="512" max="512" width="14.42578125" style="937" customWidth="1"/>
    <col min="513" max="513" width="4.140625" style="937" customWidth="1"/>
    <col min="514" max="515" width="11" style="937" customWidth="1"/>
    <col min="516" max="516" width="14.42578125" style="937" customWidth="1"/>
    <col min="517" max="517" width="4.140625" style="937" customWidth="1"/>
    <col min="518" max="518" width="14.42578125" style="937" customWidth="1"/>
    <col min="519" max="714" width="11" style="937"/>
    <col min="715" max="715" width="43" style="937" customWidth="1"/>
    <col min="716" max="723" width="8.5703125" style="937" customWidth="1"/>
    <col min="724" max="724" width="28.42578125" style="937" customWidth="1"/>
    <col min="725" max="725" width="5.5703125" style="937" customWidth="1"/>
    <col min="726" max="727" width="7.5703125" style="937" customWidth="1"/>
    <col min="728" max="733" width="8" style="937" customWidth="1"/>
    <col min="734" max="734" width="8.140625" style="937" customWidth="1"/>
    <col min="735" max="735" width="8" style="937" customWidth="1"/>
    <col min="736" max="743" width="11" style="937" customWidth="1"/>
    <col min="744" max="745" width="14.42578125" style="937" customWidth="1"/>
    <col min="746" max="746" width="37.42578125" style="937" customWidth="1"/>
    <col min="747" max="748" width="11" style="937" customWidth="1"/>
    <col min="749" max="758" width="9.85546875" style="937" customWidth="1"/>
    <col min="759" max="762" width="11" style="937" customWidth="1"/>
    <col min="763" max="763" width="14.42578125" style="937" customWidth="1"/>
    <col min="764" max="764" width="4.140625" style="937" customWidth="1"/>
    <col min="765" max="765" width="13.42578125" style="937" customWidth="1"/>
    <col min="766" max="766" width="28.140625" style="937" customWidth="1"/>
    <col min="767" max="767" width="11" style="937" customWidth="1"/>
    <col min="768" max="768" width="14.42578125" style="937" customWidth="1"/>
    <col min="769" max="769" width="4.140625" style="937" customWidth="1"/>
    <col min="770" max="771" width="11" style="937" customWidth="1"/>
    <col min="772" max="772" width="14.42578125" style="937" customWidth="1"/>
    <col min="773" max="773" width="4.140625" style="937" customWidth="1"/>
    <col min="774" max="774" width="14.42578125" style="937" customWidth="1"/>
    <col min="775" max="970" width="11" style="937"/>
    <col min="971" max="971" width="43" style="937" customWidth="1"/>
    <col min="972" max="979" width="8.5703125" style="937" customWidth="1"/>
    <col min="980" max="980" width="28.42578125" style="937" customWidth="1"/>
    <col min="981" max="981" width="5.5703125" style="937" customWidth="1"/>
    <col min="982" max="983" width="7.5703125" style="937" customWidth="1"/>
    <col min="984" max="989" width="8" style="937" customWidth="1"/>
    <col min="990" max="990" width="8.140625" style="937" customWidth="1"/>
    <col min="991" max="991" width="8" style="937" customWidth="1"/>
    <col min="992" max="999" width="11" style="937" customWidth="1"/>
    <col min="1000" max="1001" width="14.42578125" style="937" customWidth="1"/>
    <col min="1002" max="1002" width="37.42578125" style="937" customWidth="1"/>
    <col min="1003" max="1004" width="11" style="937" customWidth="1"/>
    <col min="1005" max="1014" width="9.85546875" style="937" customWidth="1"/>
    <col min="1015" max="1018" width="11" style="937" customWidth="1"/>
    <col min="1019" max="1019" width="14.42578125" style="937" customWidth="1"/>
    <col min="1020" max="1020" width="4.140625" style="937" customWidth="1"/>
    <col min="1021" max="1021" width="13.42578125" style="937" customWidth="1"/>
    <col min="1022" max="1022" width="28.140625" style="937" customWidth="1"/>
    <col min="1023" max="1023" width="11" style="937" customWidth="1"/>
    <col min="1024" max="1024" width="14.42578125" style="937" customWidth="1"/>
    <col min="1025" max="1025" width="4.140625" style="937" customWidth="1"/>
    <col min="1026" max="1027" width="11" style="937" customWidth="1"/>
    <col min="1028" max="1028" width="14.42578125" style="937" customWidth="1"/>
    <col min="1029" max="1029" width="4.140625" style="937" customWidth="1"/>
    <col min="1030" max="1030" width="14.42578125" style="937" customWidth="1"/>
    <col min="1031" max="1226" width="11" style="937"/>
    <col min="1227" max="1227" width="43" style="937" customWidth="1"/>
    <col min="1228" max="1235" width="8.5703125" style="937" customWidth="1"/>
    <col min="1236" max="1236" width="28.42578125" style="937" customWidth="1"/>
    <col min="1237" max="1237" width="5.5703125" style="937" customWidth="1"/>
    <col min="1238" max="1239" width="7.5703125" style="937" customWidth="1"/>
    <col min="1240" max="1245" width="8" style="937" customWidth="1"/>
    <col min="1246" max="1246" width="8.140625" style="937" customWidth="1"/>
    <col min="1247" max="1247" width="8" style="937" customWidth="1"/>
    <col min="1248" max="1255" width="11" style="937" customWidth="1"/>
    <col min="1256" max="1257" width="14.42578125" style="937" customWidth="1"/>
    <col min="1258" max="1258" width="37.42578125" style="937" customWidth="1"/>
    <col min="1259" max="1260" width="11" style="937" customWidth="1"/>
    <col min="1261" max="1270" width="9.85546875" style="937" customWidth="1"/>
    <col min="1271" max="1274" width="11" style="937" customWidth="1"/>
    <col min="1275" max="1275" width="14.42578125" style="937" customWidth="1"/>
    <col min="1276" max="1276" width="4.140625" style="937" customWidth="1"/>
    <col min="1277" max="1277" width="13.42578125" style="937" customWidth="1"/>
    <col min="1278" max="1278" width="28.140625" style="937" customWidth="1"/>
    <col min="1279" max="1279" width="11" style="937" customWidth="1"/>
    <col min="1280" max="1280" width="14.42578125" style="937" customWidth="1"/>
    <col min="1281" max="1281" width="4.140625" style="937" customWidth="1"/>
    <col min="1282" max="1283" width="11" style="937" customWidth="1"/>
    <col min="1284" max="1284" width="14.42578125" style="937" customWidth="1"/>
    <col min="1285" max="1285" width="4.140625" style="937" customWidth="1"/>
    <col min="1286" max="1286" width="14.42578125" style="937" customWidth="1"/>
    <col min="1287" max="1482" width="11" style="937"/>
    <col min="1483" max="1483" width="43" style="937" customWidth="1"/>
    <col min="1484" max="1491" width="8.5703125" style="937" customWidth="1"/>
    <col min="1492" max="1492" width="28.42578125" style="937" customWidth="1"/>
    <col min="1493" max="1493" width="5.5703125" style="937" customWidth="1"/>
    <col min="1494" max="1495" width="7.5703125" style="937" customWidth="1"/>
    <col min="1496" max="1501" width="8" style="937" customWidth="1"/>
    <col min="1502" max="1502" width="8.140625" style="937" customWidth="1"/>
    <col min="1503" max="1503" width="8" style="937" customWidth="1"/>
    <col min="1504" max="1511" width="11" style="937" customWidth="1"/>
    <col min="1512" max="1513" width="14.42578125" style="937" customWidth="1"/>
    <col min="1514" max="1514" width="37.42578125" style="937" customWidth="1"/>
    <col min="1515" max="1516" width="11" style="937" customWidth="1"/>
    <col min="1517" max="1526" width="9.85546875" style="937" customWidth="1"/>
    <col min="1527" max="1530" width="11" style="937" customWidth="1"/>
    <col min="1531" max="1531" width="14.42578125" style="937" customWidth="1"/>
    <col min="1532" max="1532" width="4.140625" style="937" customWidth="1"/>
    <col min="1533" max="1533" width="13.42578125" style="937" customWidth="1"/>
    <col min="1534" max="1534" width="28.140625" style="937" customWidth="1"/>
    <col min="1535" max="1535" width="11" style="937" customWidth="1"/>
    <col min="1536" max="1536" width="14.42578125" style="937" customWidth="1"/>
    <col min="1537" max="1537" width="4.140625" style="937" customWidth="1"/>
    <col min="1538" max="1539" width="11" style="937" customWidth="1"/>
    <col min="1540" max="1540" width="14.42578125" style="937" customWidth="1"/>
    <col min="1541" max="1541" width="4.140625" style="937" customWidth="1"/>
    <col min="1542" max="1542" width="14.42578125" style="937" customWidth="1"/>
    <col min="1543" max="1738" width="11" style="937"/>
    <col min="1739" max="1739" width="43" style="937" customWidth="1"/>
    <col min="1740" max="1747" width="8.5703125" style="937" customWidth="1"/>
    <col min="1748" max="1748" width="28.42578125" style="937" customWidth="1"/>
    <col min="1749" max="1749" width="5.5703125" style="937" customWidth="1"/>
    <col min="1750" max="1751" width="7.5703125" style="937" customWidth="1"/>
    <col min="1752" max="1757" width="8" style="937" customWidth="1"/>
    <col min="1758" max="1758" width="8.140625" style="937" customWidth="1"/>
    <col min="1759" max="1759" width="8" style="937" customWidth="1"/>
    <col min="1760" max="1767" width="11" style="937" customWidth="1"/>
    <col min="1768" max="1769" width="14.42578125" style="937" customWidth="1"/>
    <col min="1770" max="1770" width="37.42578125" style="937" customWidth="1"/>
    <col min="1771" max="1772" width="11" style="937" customWidth="1"/>
    <col min="1773" max="1782" width="9.85546875" style="937" customWidth="1"/>
    <col min="1783" max="1786" width="11" style="937" customWidth="1"/>
    <col min="1787" max="1787" width="14.42578125" style="937" customWidth="1"/>
    <col min="1788" max="1788" width="4.140625" style="937" customWidth="1"/>
    <col min="1789" max="1789" width="13.42578125" style="937" customWidth="1"/>
    <col min="1790" max="1790" width="28.140625" style="937" customWidth="1"/>
    <col min="1791" max="1791" width="11" style="937" customWidth="1"/>
    <col min="1792" max="1792" width="14.42578125" style="937" customWidth="1"/>
    <col min="1793" max="1793" width="4.140625" style="937" customWidth="1"/>
    <col min="1794" max="1795" width="11" style="937" customWidth="1"/>
    <col min="1796" max="1796" width="14.42578125" style="937" customWidth="1"/>
    <col min="1797" max="1797" width="4.140625" style="937" customWidth="1"/>
    <col min="1798" max="1798" width="14.42578125" style="937" customWidth="1"/>
    <col min="1799" max="1994" width="11" style="937"/>
    <col min="1995" max="1995" width="43" style="937" customWidth="1"/>
    <col min="1996" max="2003" width="8.5703125" style="937" customWidth="1"/>
    <col min="2004" max="2004" width="28.42578125" style="937" customWidth="1"/>
    <col min="2005" max="2005" width="5.5703125" style="937" customWidth="1"/>
    <col min="2006" max="2007" width="7.5703125" style="937" customWidth="1"/>
    <col min="2008" max="2013" width="8" style="937" customWidth="1"/>
    <col min="2014" max="2014" width="8.140625" style="937" customWidth="1"/>
    <col min="2015" max="2015" width="8" style="937" customWidth="1"/>
    <col min="2016" max="2023" width="11" style="937" customWidth="1"/>
    <col min="2024" max="2025" width="14.42578125" style="937" customWidth="1"/>
    <col min="2026" max="2026" width="37.42578125" style="937" customWidth="1"/>
    <col min="2027" max="2028" width="11" style="937" customWidth="1"/>
    <col min="2029" max="2038" width="9.85546875" style="937" customWidth="1"/>
    <col min="2039" max="2042" width="11" style="937" customWidth="1"/>
    <col min="2043" max="2043" width="14.42578125" style="937" customWidth="1"/>
    <col min="2044" max="2044" width="4.140625" style="937" customWidth="1"/>
    <col min="2045" max="2045" width="13.42578125" style="937" customWidth="1"/>
    <col min="2046" max="2046" width="28.140625" style="937" customWidth="1"/>
    <col min="2047" max="2047" width="11" style="937" customWidth="1"/>
    <col min="2048" max="2048" width="14.42578125" style="937" customWidth="1"/>
    <col min="2049" max="2049" width="4.140625" style="937" customWidth="1"/>
    <col min="2050" max="2051" width="11" style="937" customWidth="1"/>
    <col min="2052" max="2052" width="14.42578125" style="937" customWidth="1"/>
    <col min="2053" max="2053" width="4.140625" style="937" customWidth="1"/>
    <col min="2054" max="2054" width="14.42578125" style="937" customWidth="1"/>
    <col min="2055" max="2250" width="11" style="937"/>
    <col min="2251" max="2251" width="43" style="937" customWidth="1"/>
    <col min="2252" max="2259" width="8.5703125" style="937" customWidth="1"/>
    <col min="2260" max="2260" width="28.42578125" style="937" customWidth="1"/>
    <col min="2261" max="2261" width="5.5703125" style="937" customWidth="1"/>
    <col min="2262" max="2263" width="7.5703125" style="937" customWidth="1"/>
    <col min="2264" max="2269" width="8" style="937" customWidth="1"/>
    <col min="2270" max="2270" width="8.140625" style="937" customWidth="1"/>
    <col min="2271" max="2271" width="8" style="937" customWidth="1"/>
    <col min="2272" max="2279" width="11" style="937" customWidth="1"/>
    <col min="2280" max="2281" width="14.42578125" style="937" customWidth="1"/>
    <col min="2282" max="2282" width="37.42578125" style="937" customWidth="1"/>
    <col min="2283" max="2284" width="11" style="937" customWidth="1"/>
    <col min="2285" max="2294" width="9.85546875" style="937" customWidth="1"/>
    <col min="2295" max="2298" width="11" style="937" customWidth="1"/>
    <col min="2299" max="2299" width="14.42578125" style="937" customWidth="1"/>
    <col min="2300" max="2300" width="4.140625" style="937" customWidth="1"/>
    <col min="2301" max="2301" width="13.42578125" style="937" customWidth="1"/>
    <col min="2302" max="2302" width="28.140625" style="937" customWidth="1"/>
    <col min="2303" max="2303" width="11" style="937" customWidth="1"/>
    <col min="2304" max="2304" width="14.42578125" style="937" customWidth="1"/>
    <col min="2305" max="2305" width="4.140625" style="937" customWidth="1"/>
    <col min="2306" max="2307" width="11" style="937" customWidth="1"/>
    <col min="2308" max="2308" width="14.42578125" style="937" customWidth="1"/>
    <col min="2309" max="2309" width="4.140625" style="937" customWidth="1"/>
    <col min="2310" max="2310" width="14.42578125" style="937" customWidth="1"/>
    <col min="2311" max="2506" width="11" style="937"/>
    <col min="2507" max="2507" width="43" style="937" customWidth="1"/>
    <col min="2508" max="2515" width="8.5703125" style="937" customWidth="1"/>
    <col min="2516" max="2516" width="28.42578125" style="937" customWidth="1"/>
    <col min="2517" max="2517" width="5.5703125" style="937" customWidth="1"/>
    <col min="2518" max="2519" width="7.5703125" style="937" customWidth="1"/>
    <col min="2520" max="2525" width="8" style="937" customWidth="1"/>
    <col min="2526" max="2526" width="8.140625" style="937" customWidth="1"/>
    <col min="2527" max="2527" width="8" style="937" customWidth="1"/>
    <col min="2528" max="2535" width="11" style="937" customWidth="1"/>
    <col min="2536" max="2537" width="14.42578125" style="937" customWidth="1"/>
    <col min="2538" max="2538" width="37.42578125" style="937" customWidth="1"/>
    <col min="2539" max="2540" width="11" style="937" customWidth="1"/>
    <col min="2541" max="2550" width="9.85546875" style="937" customWidth="1"/>
    <col min="2551" max="2554" width="11" style="937" customWidth="1"/>
    <col min="2555" max="2555" width="14.42578125" style="937" customWidth="1"/>
    <col min="2556" max="2556" width="4.140625" style="937" customWidth="1"/>
    <col min="2557" max="2557" width="13.42578125" style="937" customWidth="1"/>
    <col min="2558" max="2558" width="28.140625" style="937" customWidth="1"/>
    <col min="2559" max="2559" width="11" style="937" customWidth="1"/>
    <col min="2560" max="2560" width="14.42578125" style="937" customWidth="1"/>
    <col min="2561" max="2561" width="4.140625" style="937" customWidth="1"/>
    <col min="2562" max="2563" width="11" style="937" customWidth="1"/>
    <col min="2564" max="2564" width="14.42578125" style="937" customWidth="1"/>
    <col min="2565" max="2565" width="4.140625" style="937" customWidth="1"/>
    <col min="2566" max="2566" width="14.42578125" style="937" customWidth="1"/>
    <col min="2567" max="2762" width="11" style="937"/>
    <col min="2763" max="2763" width="43" style="937" customWidth="1"/>
    <col min="2764" max="2771" width="8.5703125" style="937" customWidth="1"/>
    <col min="2772" max="2772" width="28.42578125" style="937" customWidth="1"/>
    <col min="2773" max="2773" width="5.5703125" style="937" customWidth="1"/>
    <col min="2774" max="2775" width="7.5703125" style="937" customWidth="1"/>
    <col min="2776" max="2781" width="8" style="937" customWidth="1"/>
    <col min="2782" max="2782" width="8.140625" style="937" customWidth="1"/>
    <col min="2783" max="2783" width="8" style="937" customWidth="1"/>
    <col min="2784" max="2791" width="11" style="937" customWidth="1"/>
    <col min="2792" max="2793" width="14.42578125" style="937" customWidth="1"/>
    <col min="2794" max="2794" width="37.42578125" style="937" customWidth="1"/>
    <col min="2795" max="2796" width="11" style="937" customWidth="1"/>
    <col min="2797" max="2806" width="9.85546875" style="937" customWidth="1"/>
    <col min="2807" max="2810" width="11" style="937" customWidth="1"/>
    <col min="2811" max="2811" width="14.42578125" style="937" customWidth="1"/>
    <col min="2812" max="2812" width="4.140625" style="937" customWidth="1"/>
    <col min="2813" max="2813" width="13.42578125" style="937" customWidth="1"/>
    <col min="2814" max="2814" width="28.140625" style="937" customWidth="1"/>
    <col min="2815" max="2815" width="11" style="937" customWidth="1"/>
    <col min="2816" max="2816" width="14.42578125" style="937" customWidth="1"/>
    <col min="2817" max="2817" width="4.140625" style="937" customWidth="1"/>
    <col min="2818" max="2819" width="11" style="937" customWidth="1"/>
    <col min="2820" max="2820" width="14.42578125" style="937" customWidth="1"/>
    <col min="2821" max="2821" width="4.140625" style="937" customWidth="1"/>
    <col min="2822" max="2822" width="14.42578125" style="937" customWidth="1"/>
    <col min="2823" max="3018" width="11" style="937"/>
    <col min="3019" max="3019" width="43" style="937" customWidth="1"/>
    <col min="3020" max="3027" width="8.5703125" style="937" customWidth="1"/>
    <col min="3028" max="3028" width="28.42578125" style="937" customWidth="1"/>
    <col min="3029" max="3029" width="5.5703125" style="937" customWidth="1"/>
    <col min="3030" max="3031" width="7.5703125" style="937" customWidth="1"/>
    <col min="3032" max="3037" width="8" style="937" customWidth="1"/>
    <col min="3038" max="3038" width="8.140625" style="937" customWidth="1"/>
    <col min="3039" max="3039" width="8" style="937" customWidth="1"/>
    <col min="3040" max="3047" width="11" style="937" customWidth="1"/>
    <col min="3048" max="3049" width="14.42578125" style="937" customWidth="1"/>
    <col min="3050" max="3050" width="37.42578125" style="937" customWidth="1"/>
    <col min="3051" max="3052" width="11" style="937" customWidth="1"/>
    <col min="3053" max="3062" width="9.85546875" style="937" customWidth="1"/>
    <col min="3063" max="3066" width="11" style="937" customWidth="1"/>
    <col min="3067" max="3067" width="14.42578125" style="937" customWidth="1"/>
    <col min="3068" max="3068" width="4.140625" style="937" customWidth="1"/>
    <col min="3069" max="3069" width="13.42578125" style="937" customWidth="1"/>
    <col min="3070" max="3070" width="28.140625" style="937" customWidth="1"/>
    <col min="3071" max="3071" width="11" style="937" customWidth="1"/>
    <col min="3072" max="3072" width="14.42578125" style="937" customWidth="1"/>
    <col min="3073" max="3073" width="4.140625" style="937" customWidth="1"/>
    <col min="3074" max="3075" width="11" style="937" customWidth="1"/>
    <col min="3076" max="3076" width="14.42578125" style="937" customWidth="1"/>
    <col min="3077" max="3077" width="4.140625" style="937" customWidth="1"/>
    <col min="3078" max="3078" width="14.42578125" style="937" customWidth="1"/>
    <col min="3079" max="3274" width="11" style="937"/>
    <col min="3275" max="3275" width="43" style="937" customWidth="1"/>
    <col min="3276" max="3283" width="8.5703125" style="937" customWidth="1"/>
    <col min="3284" max="3284" width="28.42578125" style="937" customWidth="1"/>
    <col min="3285" max="3285" width="5.5703125" style="937" customWidth="1"/>
    <col min="3286" max="3287" width="7.5703125" style="937" customWidth="1"/>
    <col min="3288" max="3293" width="8" style="937" customWidth="1"/>
    <col min="3294" max="3294" width="8.140625" style="937" customWidth="1"/>
    <col min="3295" max="3295" width="8" style="937" customWidth="1"/>
    <col min="3296" max="3303" width="11" style="937" customWidth="1"/>
    <col min="3304" max="3305" width="14.42578125" style="937" customWidth="1"/>
    <col min="3306" max="3306" width="37.42578125" style="937" customWidth="1"/>
    <col min="3307" max="3308" width="11" style="937" customWidth="1"/>
    <col min="3309" max="3318" width="9.85546875" style="937" customWidth="1"/>
    <col min="3319" max="3322" width="11" style="937" customWidth="1"/>
    <col min="3323" max="3323" width="14.42578125" style="937" customWidth="1"/>
    <col min="3324" max="3324" width="4.140625" style="937" customWidth="1"/>
    <col min="3325" max="3325" width="13.42578125" style="937" customWidth="1"/>
    <col min="3326" max="3326" width="28.140625" style="937" customWidth="1"/>
    <col min="3327" max="3327" width="11" style="937" customWidth="1"/>
    <col min="3328" max="3328" width="14.42578125" style="937" customWidth="1"/>
    <col min="3329" max="3329" width="4.140625" style="937" customWidth="1"/>
    <col min="3330" max="3331" width="11" style="937" customWidth="1"/>
    <col min="3332" max="3332" width="14.42578125" style="937" customWidth="1"/>
    <col min="3333" max="3333" width="4.140625" style="937" customWidth="1"/>
    <col min="3334" max="3334" width="14.42578125" style="937" customWidth="1"/>
    <col min="3335" max="3530" width="11" style="937"/>
    <col min="3531" max="3531" width="43" style="937" customWidth="1"/>
    <col min="3532" max="3539" width="8.5703125" style="937" customWidth="1"/>
    <col min="3540" max="3540" width="28.42578125" style="937" customWidth="1"/>
    <col min="3541" max="3541" width="5.5703125" style="937" customWidth="1"/>
    <col min="3542" max="3543" width="7.5703125" style="937" customWidth="1"/>
    <col min="3544" max="3549" width="8" style="937" customWidth="1"/>
    <col min="3550" max="3550" width="8.140625" style="937" customWidth="1"/>
    <col min="3551" max="3551" width="8" style="937" customWidth="1"/>
    <col min="3552" max="3559" width="11" style="937" customWidth="1"/>
    <col min="3560" max="3561" width="14.42578125" style="937" customWidth="1"/>
    <col min="3562" max="3562" width="37.42578125" style="937" customWidth="1"/>
    <col min="3563" max="3564" width="11" style="937" customWidth="1"/>
    <col min="3565" max="3574" width="9.85546875" style="937" customWidth="1"/>
    <col min="3575" max="3578" width="11" style="937" customWidth="1"/>
    <col min="3579" max="3579" width="14.42578125" style="937" customWidth="1"/>
    <col min="3580" max="3580" width="4.140625" style="937" customWidth="1"/>
    <col min="3581" max="3581" width="13.42578125" style="937" customWidth="1"/>
    <col min="3582" max="3582" width="28.140625" style="937" customWidth="1"/>
    <col min="3583" max="3583" width="11" style="937" customWidth="1"/>
    <col min="3584" max="3584" width="14.42578125" style="937" customWidth="1"/>
    <col min="3585" max="3585" width="4.140625" style="937" customWidth="1"/>
    <col min="3586" max="3587" width="11" style="937" customWidth="1"/>
    <col min="3588" max="3588" width="14.42578125" style="937" customWidth="1"/>
    <col min="3589" max="3589" width="4.140625" style="937" customWidth="1"/>
    <col min="3590" max="3590" width="14.42578125" style="937" customWidth="1"/>
    <col min="3591" max="3786" width="11" style="937"/>
    <col min="3787" max="3787" width="43" style="937" customWidth="1"/>
    <col min="3788" max="3795" width="8.5703125" style="937" customWidth="1"/>
    <col min="3796" max="3796" width="28.42578125" style="937" customWidth="1"/>
    <col min="3797" max="3797" width="5.5703125" style="937" customWidth="1"/>
    <col min="3798" max="3799" width="7.5703125" style="937" customWidth="1"/>
    <col min="3800" max="3805" width="8" style="937" customWidth="1"/>
    <col min="3806" max="3806" width="8.140625" style="937" customWidth="1"/>
    <col min="3807" max="3807" width="8" style="937" customWidth="1"/>
    <col min="3808" max="3815" width="11" style="937" customWidth="1"/>
    <col min="3816" max="3817" width="14.42578125" style="937" customWidth="1"/>
    <col min="3818" max="3818" width="37.42578125" style="937" customWidth="1"/>
    <col min="3819" max="3820" width="11" style="937" customWidth="1"/>
    <col min="3821" max="3830" width="9.85546875" style="937" customWidth="1"/>
    <col min="3831" max="3834" width="11" style="937" customWidth="1"/>
    <col min="3835" max="3835" width="14.42578125" style="937" customWidth="1"/>
    <col min="3836" max="3836" width="4.140625" style="937" customWidth="1"/>
    <col min="3837" max="3837" width="13.42578125" style="937" customWidth="1"/>
    <col min="3838" max="3838" width="28.140625" style="937" customWidth="1"/>
    <col min="3839" max="3839" width="11" style="937" customWidth="1"/>
    <col min="3840" max="3840" width="14.42578125" style="937" customWidth="1"/>
    <col min="3841" max="3841" width="4.140625" style="937" customWidth="1"/>
    <col min="3842" max="3843" width="11" style="937" customWidth="1"/>
    <col min="3844" max="3844" width="14.42578125" style="937" customWidth="1"/>
    <col min="3845" max="3845" width="4.140625" style="937" customWidth="1"/>
    <col min="3846" max="3846" width="14.42578125" style="937" customWidth="1"/>
    <col min="3847" max="4042" width="11" style="937"/>
    <col min="4043" max="4043" width="43" style="937" customWidth="1"/>
    <col min="4044" max="4051" width="8.5703125" style="937" customWidth="1"/>
    <col min="4052" max="4052" width="28.42578125" style="937" customWidth="1"/>
    <col min="4053" max="4053" width="5.5703125" style="937" customWidth="1"/>
    <col min="4054" max="4055" width="7.5703125" style="937" customWidth="1"/>
    <col min="4056" max="4061" width="8" style="937" customWidth="1"/>
    <col min="4062" max="4062" width="8.140625" style="937" customWidth="1"/>
    <col min="4063" max="4063" width="8" style="937" customWidth="1"/>
    <col min="4064" max="4071" width="11" style="937" customWidth="1"/>
    <col min="4072" max="4073" width="14.42578125" style="937" customWidth="1"/>
    <col min="4074" max="4074" width="37.42578125" style="937" customWidth="1"/>
    <col min="4075" max="4076" width="11" style="937" customWidth="1"/>
    <col min="4077" max="4086" width="9.85546875" style="937" customWidth="1"/>
    <col min="4087" max="4090" width="11" style="937" customWidth="1"/>
    <col min="4091" max="4091" width="14.42578125" style="937" customWidth="1"/>
    <col min="4092" max="4092" width="4.140625" style="937" customWidth="1"/>
    <col min="4093" max="4093" width="13.42578125" style="937" customWidth="1"/>
    <col min="4094" max="4094" width="28.140625" style="937" customWidth="1"/>
    <col min="4095" max="4095" width="11" style="937" customWidth="1"/>
    <col min="4096" max="4096" width="14.42578125" style="937" customWidth="1"/>
    <col min="4097" max="4097" width="4.140625" style="937" customWidth="1"/>
    <col min="4098" max="4099" width="11" style="937" customWidth="1"/>
    <col min="4100" max="4100" width="14.42578125" style="937" customWidth="1"/>
    <col min="4101" max="4101" width="4.140625" style="937" customWidth="1"/>
    <col min="4102" max="4102" width="14.42578125" style="937" customWidth="1"/>
    <col min="4103" max="4298" width="11" style="937"/>
    <col min="4299" max="4299" width="43" style="937" customWidth="1"/>
    <col min="4300" max="4307" width="8.5703125" style="937" customWidth="1"/>
    <col min="4308" max="4308" width="28.42578125" style="937" customWidth="1"/>
    <col min="4309" max="4309" width="5.5703125" style="937" customWidth="1"/>
    <col min="4310" max="4311" width="7.5703125" style="937" customWidth="1"/>
    <col min="4312" max="4317" width="8" style="937" customWidth="1"/>
    <col min="4318" max="4318" width="8.140625" style="937" customWidth="1"/>
    <col min="4319" max="4319" width="8" style="937" customWidth="1"/>
    <col min="4320" max="4327" width="11" style="937" customWidth="1"/>
    <col min="4328" max="4329" width="14.42578125" style="937" customWidth="1"/>
    <col min="4330" max="4330" width="37.42578125" style="937" customWidth="1"/>
    <col min="4331" max="4332" width="11" style="937" customWidth="1"/>
    <col min="4333" max="4342" width="9.85546875" style="937" customWidth="1"/>
    <col min="4343" max="4346" width="11" style="937" customWidth="1"/>
    <col min="4347" max="4347" width="14.42578125" style="937" customWidth="1"/>
    <col min="4348" max="4348" width="4.140625" style="937" customWidth="1"/>
    <col min="4349" max="4349" width="13.42578125" style="937" customWidth="1"/>
    <col min="4350" max="4350" width="28.140625" style="937" customWidth="1"/>
    <col min="4351" max="4351" width="11" style="937" customWidth="1"/>
    <col min="4352" max="4352" width="14.42578125" style="937" customWidth="1"/>
    <col min="4353" max="4353" width="4.140625" style="937" customWidth="1"/>
    <col min="4354" max="4355" width="11" style="937" customWidth="1"/>
    <col min="4356" max="4356" width="14.42578125" style="937" customWidth="1"/>
    <col min="4357" max="4357" width="4.140625" style="937" customWidth="1"/>
    <col min="4358" max="4358" width="14.42578125" style="937" customWidth="1"/>
    <col min="4359" max="4554" width="11" style="937"/>
    <col min="4555" max="4555" width="43" style="937" customWidth="1"/>
    <col min="4556" max="4563" width="8.5703125" style="937" customWidth="1"/>
    <col min="4564" max="4564" width="28.42578125" style="937" customWidth="1"/>
    <col min="4565" max="4565" width="5.5703125" style="937" customWidth="1"/>
    <col min="4566" max="4567" width="7.5703125" style="937" customWidth="1"/>
    <col min="4568" max="4573" width="8" style="937" customWidth="1"/>
    <col min="4574" max="4574" width="8.140625" style="937" customWidth="1"/>
    <col min="4575" max="4575" width="8" style="937" customWidth="1"/>
    <col min="4576" max="4583" width="11" style="937" customWidth="1"/>
    <col min="4584" max="4585" width="14.42578125" style="937" customWidth="1"/>
    <col min="4586" max="4586" width="37.42578125" style="937" customWidth="1"/>
    <col min="4587" max="4588" width="11" style="937" customWidth="1"/>
    <col min="4589" max="4598" width="9.85546875" style="937" customWidth="1"/>
    <col min="4599" max="4602" width="11" style="937" customWidth="1"/>
    <col min="4603" max="4603" width="14.42578125" style="937" customWidth="1"/>
    <col min="4604" max="4604" width="4.140625" style="937" customWidth="1"/>
    <col min="4605" max="4605" width="13.42578125" style="937" customWidth="1"/>
    <col min="4606" max="4606" width="28.140625" style="937" customWidth="1"/>
    <col min="4607" max="4607" width="11" style="937" customWidth="1"/>
    <col min="4608" max="4608" width="14.42578125" style="937" customWidth="1"/>
    <col min="4609" max="4609" width="4.140625" style="937" customWidth="1"/>
    <col min="4610" max="4611" width="11" style="937" customWidth="1"/>
    <col min="4612" max="4612" width="14.42578125" style="937" customWidth="1"/>
    <col min="4613" max="4613" width="4.140625" style="937" customWidth="1"/>
    <col min="4614" max="4614" width="14.42578125" style="937" customWidth="1"/>
    <col min="4615" max="4810" width="11" style="937"/>
    <col min="4811" max="4811" width="43" style="937" customWidth="1"/>
    <col min="4812" max="4819" width="8.5703125" style="937" customWidth="1"/>
    <col min="4820" max="4820" width="28.42578125" style="937" customWidth="1"/>
    <col min="4821" max="4821" width="5.5703125" style="937" customWidth="1"/>
    <col min="4822" max="4823" width="7.5703125" style="937" customWidth="1"/>
    <col min="4824" max="4829" width="8" style="937" customWidth="1"/>
    <col min="4830" max="4830" width="8.140625" style="937" customWidth="1"/>
    <col min="4831" max="4831" width="8" style="937" customWidth="1"/>
    <col min="4832" max="4839" width="11" style="937" customWidth="1"/>
    <col min="4840" max="4841" width="14.42578125" style="937" customWidth="1"/>
    <col min="4842" max="4842" width="37.42578125" style="937" customWidth="1"/>
    <col min="4843" max="4844" width="11" style="937" customWidth="1"/>
    <col min="4845" max="4854" width="9.85546875" style="937" customWidth="1"/>
    <col min="4855" max="4858" width="11" style="937" customWidth="1"/>
    <col min="4859" max="4859" width="14.42578125" style="937" customWidth="1"/>
    <col min="4860" max="4860" width="4.140625" style="937" customWidth="1"/>
    <col min="4861" max="4861" width="13.42578125" style="937" customWidth="1"/>
    <col min="4862" max="4862" width="28.140625" style="937" customWidth="1"/>
    <col min="4863" max="4863" width="11" style="937" customWidth="1"/>
    <col min="4864" max="4864" width="14.42578125" style="937" customWidth="1"/>
    <col min="4865" max="4865" width="4.140625" style="937" customWidth="1"/>
    <col min="4866" max="4867" width="11" style="937" customWidth="1"/>
    <col min="4868" max="4868" width="14.42578125" style="937" customWidth="1"/>
    <col min="4869" max="4869" width="4.140625" style="937" customWidth="1"/>
    <col min="4870" max="4870" width="14.42578125" style="937" customWidth="1"/>
    <col min="4871" max="5066" width="11" style="937"/>
    <col min="5067" max="5067" width="43" style="937" customWidth="1"/>
    <col min="5068" max="5075" width="8.5703125" style="937" customWidth="1"/>
    <col min="5076" max="5076" width="28.42578125" style="937" customWidth="1"/>
    <col min="5077" max="5077" width="5.5703125" style="937" customWidth="1"/>
    <col min="5078" max="5079" width="7.5703125" style="937" customWidth="1"/>
    <col min="5080" max="5085" width="8" style="937" customWidth="1"/>
    <col min="5086" max="5086" width="8.140625" style="937" customWidth="1"/>
    <col min="5087" max="5087" width="8" style="937" customWidth="1"/>
    <col min="5088" max="5095" width="11" style="937" customWidth="1"/>
    <col min="5096" max="5097" width="14.42578125" style="937" customWidth="1"/>
    <col min="5098" max="5098" width="37.42578125" style="937" customWidth="1"/>
    <col min="5099" max="5100" width="11" style="937" customWidth="1"/>
    <col min="5101" max="5110" width="9.85546875" style="937" customWidth="1"/>
    <col min="5111" max="5114" width="11" style="937" customWidth="1"/>
    <col min="5115" max="5115" width="14.42578125" style="937" customWidth="1"/>
    <col min="5116" max="5116" width="4.140625" style="937" customWidth="1"/>
    <col min="5117" max="5117" width="13.42578125" style="937" customWidth="1"/>
    <col min="5118" max="5118" width="28.140625" style="937" customWidth="1"/>
    <col min="5119" max="5119" width="11" style="937" customWidth="1"/>
    <col min="5120" max="5120" width="14.42578125" style="937" customWidth="1"/>
    <col min="5121" max="5121" width="4.140625" style="937" customWidth="1"/>
    <col min="5122" max="5123" width="11" style="937" customWidth="1"/>
    <col min="5124" max="5124" width="14.42578125" style="937" customWidth="1"/>
    <col min="5125" max="5125" width="4.140625" style="937" customWidth="1"/>
    <col min="5126" max="5126" width="14.42578125" style="937" customWidth="1"/>
    <col min="5127" max="5322" width="11" style="937"/>
    <col min="5323" max="5323" width="43" style="937" customWidth="1"/>
    <col min="5324" max="5331" width="8.5703125" style="937" customWidth="1"/>
    <col min="5332" max="5332" width="28.42578125" style="937" customWidth="1"/>
    <col min="5333" max="5333" width="5.5703125" style="937" customWidth="1"/>
    <col min="5334" max="5335" width="7.5703125" style="937" customWidth="1"/>
    <col min="5336" max="5341" width="8" style="937" customWidth="1"/>
    <col min="5342" max="5342" width="8.140625" style="937" customWidth="1"/>
    <col min="5343" max="5343" width="8" style="937" customWidth="1"/>
    <col min="5344" max="5351" width="11" style="937" customWidth="1"/>
    <col min="5352" max="5353" width="14.42578125" style="937" customWidth="1"/>
    <col min="5354" max="5354" width="37.42578125" style="937" customWidth="1"/>
    <col min="5355" max="5356" width="11" style="937" customWidth="1"/>
    <col min="5357" max="5366" width="9.85546875" style="937" customWidth="1"/>
    <col min="5367" max="5370" width="11" style="937" customWidth="1"/>
    <col min="5371" max="5371" width="14.42578125" style="937" customWidth="1"/>
    <col min="5372" max="5372" width="4.140625" style="937" customWidth="1"/>
    <col min="5373" max="5373" width="13.42578125" style="937" customWidth="1"/>
    <col min="5374" max="5374" width="28.140625" style="937" customWidth="1"/>
    <col min="5375" max="5375" width="11" style="937" customWidth="1"/>
    <col min="5376" max="5376" width="14.42578125" style="937" customWidth="1"/>
    <col min="5377" max="5377" width="4.140625" style="937" customWidth="1"/>
    <col min="5378" max="5379" width="11" style="937" customWidth="1"/>
    <col min="5380" max="5380" width="14.42578125" style="937" customWidth="1"/>
    <col min="5381" max="5381" width="4.140625" style="937" customWidth="1"/>
    <col min="5382" max="5382" width="14.42578125" style="937" customWidth="1"/>
    <col min="5383" max="5578" width="11" style="937"/>
    <col min="5579" max="5579" width="43" style="937" customWidth="1"/>
    <col min="5580" max="5587" width="8.5703125" style="937" customWidth="1"/>
    <col min="5588" max="5588" width="28.42578125" style="937" customWidth="1"/>
    <col min="5589" max="5589" width="5.5703125" style="937" customWidth="1"/>
    <col min="5590" max="5591" width="7.5703125" style="937" customWidth="1"/>
    <col min="5592" max="5597" width="8" style="937" customWidth="1"/>
    <col min="5598" max="5598" width="8.140625" style="937" customWidth="1"/>
    <col min="5599" max="5599" width="8" style="937" customWidth="1"/>
    <col min="5600" max="5607" width="11" style="937" customWidth="1"/>
    <col min="5608" max="5609" width="14.42578125" style="937" customWidth="1"/>
    <col min="5610" max="5610" width="37.42578125" style="937" customWidth="1"/>
    <col min="5611" max="5612" width="11" style="937" customWidth="1"/>
    <col min="5613" max="5622" width="9.85546875" style="937" customWidth="1"/>
    <col min="5623" max="5626" width="11" style="937" customWidth="1"/>
    <col min="5627" max="5627" width="14.42578125" style="937" customWidth="1"/>
    <col min="5628" max="5628" width="4.140625" style="937" customWidth="1"/>
    <col min="5629" max="5629" width="13.42578125" style="937" customWidth="1"/>
    <col min="5630" max="5630" width="28.140625" style="937" customWidth="1"/>
    <col min="5631" max="5631" width="11" style="937" customWidth="1"/>
    <col min="5632" max="5632" width="14.42578125" style="937" customWidth="1"/>
    <col min="5633" max="5633" width="4.140625" style="937" customWidth="1"/>
    <col min="5634" max="5635" width="11" style="937" customWidth="1"/>
    <col min="5636" max="5636" width="14.42578125" style="937" customWidth="1"/>
    <col min="5637" max="5637" width="4.140625" style="937" customWidth="1"/>
    <col min="5638" max="5638" width="14.42578125" style="937" customWidth="1"/>
    <col min="5639" max="5834" width="11" style="937"/>
    <col min="5835" max="5835" width="43" style="937" customWidth="1"/>
    <col min="5836" max="5843" width="8.5703125" style="937" customWidth="1"/>
    <col min="5844" max="5844" width="28.42578125" style="937" customWidth="1"/>
    <col min="5845" max="5845" width="5.5703125" style="937" customWidth="1"/>
    <col min="5846" max="5847" width="7.5703125" style="937" customWidth="1"/>
    <col min="5848" max="5853" width="8" style="937" customWidth="1"/>
    <col min="5854" max="5854" width="8.140625" style="937" customWidth="1"/>
    <col min="5855" max="5855" width="8" style="937" customWidth="1"/>
    <col min="5856" max="5863" width="11" style="937" customWidth="1"/>
    <col min="5864" max="5865" width="14.42578125" style="937" customWidth="1"/>
    <col min="5866" max="5866" width="37.42578125" style="937" customWidth="1"/>
    <col min="5867" max="5868" width="11" style="937" customWidth="1"/>
    <col min="5869" max="5878" width="9.85546875" style="937" customWidth="1"/>
    <col min="5879" max="5882" width="11" style="937" customWidth="1"/>
    <col min="5883" max="5883" width="14.42578125" style="937" customWidth="1"/>
    <col min="5884" max="5884" width="4.140625" style="937" customWidth="1"/>
    <col min="5885" max="5885" width="13.42578125" style="937" customWidth="1"/>
    <col min="5886" max="5886" width="28.140625" style="937" customWidth="1"/>
    <col min="5887" max="5887" width="11" style="937" customWidth="1"/>
    <col min="5888" max="5888" width="14.42578125" style="937" customWidth="1"/>
    <col min="5889" max="5889" width="4.140625" style="937" customWidth="1"/>
    <col min="5890" max="5891" width="11" style="937" customWidth="1"/>
    <col min="5892" max="5892" width="14.42578125" style="937" customWidth="1"/>
    <col min="5893" max="5893" width="4.140625" style="937" customWidth="1"/>
    <col min="5894" max="5894" width="14.42578125" style="937" customWidth="1"/>
    <col min="5895" max="6090" width="11" style="937"/>
    <col min="6091" max="6091" width="43" style="937" customWidth="1"/>
    <col min="6092" max="6099" width="8.5703125" style="937" customWidth="1"/>
    <col min="6100" max="6100" width="28.42578125" style="937" customWidth="1"/>
    <col min="6101" max="6101" width="5.5703125" style="937" customWidth="1"/>
    <col min="6102" max="6103" width="7.5703125" style="937" customWidth="1"/>
    <col min="6104" max="6109" width="8" style="937" customWidth="1"/>
    <col min="6110" max="6110" width="8.140625" style="937" customWidth="1"/>
    <col min="6111" max="6111" width="8" style="937" customWidth="1"/>
    <col min="6112" max="6119" width="11" style="937" customWidth="1"/>
    <col min="6120" max="6121" width="14.42578125" style="937" customWidth="1"/>
    <col min="6122" max="6122" width="37.42578125" style="937" customWidth="1"/>
    <col min="6123" max="6124" width="11" style="937" customWidth="1"/>
    <col min="6125" max="6134" width="9.85546875" style="937" customWidth="1"/>
    <col min="6135" max="6138" width="11" style="937" customWidth="1"/>
    <col min="6139" max="6139" width="14.42578125" style="937" customWidth="1"/>
    <col min="6140" max="6140" width="4.140625" style="937" customWidth="1"/>
    <col min="6141" max="6141" width="13.42578125" style="937" customWidth="1"/>
    <col min="6142" max="6142" width="28.140625" style="937" customWidth="1"/>
    <col min="6143" max="6143" width="11" style="937" customWidth="1"/>
    <col min="6144" max="6144" width="14.42578125" style="937" customWidth="1"/>
    <col min="6145" max="6145" width="4.140625" style="937" customWidth="1"/>
    <col min="6146" max="6147" width="11" style="937" customWidth="1"/>
    <col min="6148" max="6148" width="14.42578125" style="937" customWidth="1"/>
    <col min="6149" max="6149" width="4.140625" style="937" customWidth="1"/>
    <col min="6150" max="6150" width="14.42578125" style="937" customWidth="1"/>
    <col min="6151" max="6346" width="11" style="937"/>
    <col min="6347" max="6347" width="43" style="937" customWidth="1"/>
    <col min="6348" max="6355" width="8.5703125" style="937" customWidth="1"/>
    <col min="6356" max="6356" width="28.42578125" style="937" customWidth="1"/>
    <col min="6357" max="6357" width="5.5703125" style="937" customWidth="1"/>
    <col min="6358" max="6359" width="7.5703125" style="937" customWidth="1"/>
    <col min="6360" max="6365" width="8" style="937" customWidth="1"/>
    <col min="6366" max="6366" width="8.140625" style="937" customWidth="1"/>
    <col min="6367" max="6367" width="8" style="937" customWidth="1"/>
    <col min="6368" max="6375" width="11" style="937" customWidth="1"/>
    <col min="6376" max="6377" width="14.42578125" style="937" customWidth="1"/>
    <col min="6378" max="6378" width="37.42578125" style="937" customWidth="1"/>
    <col min="6379" max="6380" width="11" style="937" customWidth="1"/>
    <col min="6381" max="6390" width="9.85546875" style="937" customWidth="1"/>
    <col min="6391" max="6394" width="11" style="937" customWidth="1"/>
    <col min="6395" max="6395" width="14.42578125" style="937" customWidth="1"/>
    <col min="6396" max="6396" width="4.140625" style="937" customWidth="1"/>
    <col min="6397" max="6397" width="13.42578125" style="937" customWidth="1"/>
    <col min="6398" max="6398" width="28.140625" style="937" customWidth="1"/>
    <col min="6399" max="6399" width="11" style="937" customWidth="1"/>
    <col min="6400" max="6400" width="14.42578125" style="937" customWidth="1"/>
    <col min="6401" max="6401" width="4.140625" style="937" customWidth="1"/>
    <col min="6402" max="6403" width="11" style="937" customWidth="1"/>
    <col min="6404" max="6404" width="14.42578125" style="937" customWidth="1"/>
    <col min="6405" max="6405" width="4.140625" style="937" customWidth="1"/>
    <col min="6406" max="6406" width="14.42578125" style="937" customWidth="1"/>
    <col min="6407" max="6602" width="11" style="937"/>
    <col min="6603" max="6603" width="43" style="937" customWidth="1"/>
    <col min="6604" max="6611" width="8.5703125" style="937" customWidth="1"/>
    <col min="6612" max="6612" width="28.42578125" style="937" customWidth="1"/>
    <col min="6613" max="6613" width="5.5703125" style="937" customWidth="1"/>
    <col min="6614" max="6615" width="7.5703125" style="937" customWidth="1"/>
    <col min="6616" max="6621" width="8" style="937" customWidth="1"/>
    <col min="6622" max="6622" width="8.140625" style="937" customWidth="1"/>
    <col min="6623" max="6623" width="8" style="937" customWidth="1"/>
    <col min="6624" max="6631" width="11" style="937" customWidth="1"/>
    <col min="6632" max="6633" width="14.42578125" style="937" customWidth="1"/>
    <col min="6634" max="6634" width="37.42578125" style="937" customWidth="1"/>
    <col min="6635" max="6636" width="11" style="937" customWidth="1"/>
    <col min="6637" max="6646" width="9.85546875" style="937" customWidth="1"/>
    <col min="6647" max="6650" width="11" style="937" customWidth="1"/>
    <col min="6651" max="6651" width="14.42578125" style="937" customWidth="1"/>
    <col min="6652" max="6652" width="4.140625" style="937" customWidth="1"/>
    <col min="6653" max="6653" width="13.42578125" style="937" customWidth="1"/>
    <col min="6654" max="6654" width="28.140625" style="937" customWidth="1"/>
    <col min="6655" max="6655" width="11" style="937" customWidth="1"/>
    <col min="6656" max="6656" width="14.42578125" style="937" customWidth="1"/>
    <col min="6657" max="6657" width="4.140625" style="937" customWidth="1"/>
    <col min="6658" max="6659" width="11" style="937" customWidth="1"/>
    <col min="6660" max="6660" width="14.42578125" style="937" customWidth="1"/>
    <col min="6661" max="6661" width="4.140625" style="937" customWidth="1"/>
    <col min="6662" max="6662" width="14.42578125" style="937" customWidth="1"/>
    <col min="6663" max="6858" width="11" style="937"/>
    <col min="6859" max="6859" width="43" style="937" customWidth="1"/>
    <col min="6860" max="6867" width="8.5703125" style="937" customWidth="1"/>
    <col min="6868" max="6868" width="28.42578125" style="937" customWidth="1"/>
    <col min="6869" max="6869" width="5.5703125" style="937" customWidth="1"/>
    <col min="6870" max="6871" width="7.5703125" style="937" customWidth="1"/>
    <col min="6872" max="6877" width="8" style="937" customWidth="1"/>
    <col min="6878" max="6878" width="8.140625" style="937" customWidth="1"/>
    <col min="6879" max="6879" width="8" style="937" customWidth="1"/>
    <col min="6880" max="6887" width="11" style="937" customWidth="1"/>
    <col min="6888" max="6889" width="14.42578125" style="937" customWidth="1"/>
    <col min="6890" max="6890" width="37.42578125" style="937" customWidth="1"/>
    <col min="6891" max="6892" width="11" style="937" customWidth="1"/>
    <col min="6893" max="6902" width="9.85546875" style="937" customWidth="1"/>
    <col min="6903" max="6906" width="11" style="937" customWidth="1"/>
    <col min="6907" max="6907" width="14.42578125" style="937" customWidth="1"/>
    <col min="6908" max="6908" width="4.140625" style="937" customWidth="1"/>
    <col min="6909" max="6909" width="13.42578125" style="937" customWidth="1"/>
    <col min="6910" max="6910" width="28.140625" style="937" customWidth="1"/>
    <col min="6911" max="6911" width="11" style="937" customWidth="1"/>
    <col min="6912" max="6912" width="14.42578125" style="937" customWidth="1"/>
    <col min="6913" max="6913" width="4.140625" style="937" customWidth="1"/>
    <col min="6914" max="6915" width="11" style="937" customWidth="1"/>
    <col min="6916" max="6916" width="14.42578125" style="937" customWidth="1"/>
    <col min="6917" max="6917" width="4.140625" style="937" customWidth="1"/>
    <col min="6918" max="6918" width="14.42578125" style="937" customWidth="1"/>
    <col min="6919" max="7114" width="11" style="937"/>
    <col min="7115" max="7115" width="43" style="937" customWidth="1"/>
    <col min="7116" max="7123" width="8.5703125" style="937" customWidth="1"/>
    <col min="7124" max="7124" width="28.42578125" style="937" customWidth="1"/>
    <col min="7125" max="7125" width="5.5703125" style="937" customWidth="1"/>
    <col min="7126" max="7127" width="7.5703125" style="937" customWidth="1"/>
    <col min="7128" max="7133" width="8" style="937" customWidth="1"/>
    <col min="7134" max="7134" width="8.140625" style="937" customWidth="1"/>
    <col min="7135" max="7135" width="8" style="937" customWidth="1"/>
    <col min="7136" max="7143" width="11" style="937" customWidth="1"/>
    <col min="7144" max="7145" width="14.42578125" style="937" customWidth="1"/>
    <col min="7146" max="7146" width="37.42578125" style="937" customWidth="1"/>
    <col min="7147" max="7148" width="11" style="937" customWidth="1"/>
    <col min="7149" max="7158" width="9.85546875" style="937" customWidth="1"/>
    <col min="7159" max="7162" width="11" style="937" customWidth="1"/>
    <col min="7163" max="7163" width="14.42578125" style="937" customWidth="1"/>
    <col min="7164" max="7164" width="4.140625" style="937" customWidth="1"/>
    <col min="7165" max="7165" width="13.42578125" style="937" customWidth="1"/>
    <col min="7166" max="7166" width="28.140625" style="937" customWidth="1"/>
    <col min="7167" max="7167" width="11" style="937" customWidth="1"/>
    <col min="7168" max="7168" width="14.42578125" style="937" customWidth="1"/>
    <col min="7169" max="7169" width="4.140625" style="937" customWidth="1"/>
    <col min="7170" max="7171" width="11" style="937" customWidth="1"/>
    <col min="7172" max="7172" width="14.42578125" style="937" customWidth="1"/>
    <col min="7173" max="7173" width="4.140625" style="937" customWidth="1"/>
    <col min="7174" max="7174" width="14.42578125" style="937" customWidth="1"/>
    <col min="7175" max="7370" width="11" style="937"/>
    <col min="7371" max="7371" width="43" style="937" customWidth="1"/>
    <col min="7372" max="7379" width="8.5703125" style="937" customWidth="1"/>
    <col min="7380" max="7380" width="28.42578125" style="937" customWidth="1"/>
    <col min="7381" max="7381" width="5.5703125" style="937" customWidth="1"/>
    <col min="7382" max="7383" width="7.5703125" style="937" customWidth="1"/>
    <col min="7384" max="7389" width="8" style="937" customWidth="1"/>
    <col min="7390" max="7390" width="8.140625" style="937" customWidth="1"/>
    <col min="7391" max="7391" width="8" style="937" customWidth="1"/>
    <col min="7392" max="7399" width="11" style="937" customWidth="1"/>
    <col min="7400" max="7401" width="14.42578125" style="937" customWidth="1"/>
    <col min="7402" max="7402" width="37.42578125" style="937" customWidth="1"/>
    <col min="7403" max="7404" width="11" style="937" customWidth="1"/>
    <col min="7405" max="7414" width="9.85546875" style="937" customWidth="1"/>
    <col min="7415" max="7418" width="11" style="937" customWidth="1"/>
    <col min="7419" max="7419" width="14.42578125" style="937" customWidth="1"/>
    <col min="7420" max="7420" width="4.140625" style="937" customWidth="1"/>
    <col min="7421" max="7421" width="13.42578125" style="937" customWidth="1"/>
    <col min="7422" max="7422" width="28.140625" style="937" customWidth="1"/>
    <col min="7423" max="7423" width="11" style="937" customWidth="1"/>
    <col min="7424" max="7424" width="14.42578125" style="937" customWidth="1"/>
    <col min="7425" max="7425" width="4.140625" style="937" customWidth="1"/>
    <col min="7426" max="7427" width="11" style="937" customWidth="1"/>
    <col min="7428" max="7428" width="14.42578125" style="937" customWidth="1"/>
    <col min="7429" max="7429" width="4.140625" style="937" customWidth="1"/>
    <col min="7430" max="7430" width="14.42578125" style="937" customWidth="1"/>
    <col min="7431" max="7626" width="11" style="937"/>
    <col min="7627" max="7627" width="43" style="937" customWidth="1"/>
    <col min="7628" max="7635" width="8.5703125" style="937" customWidth="1"/>
    <col min="7636" max="7636" width="28.42578125" style="937" customWidth="1"/>
    <col min="7637" max="7637" width="5.5703125" style="937" customWidth="1"/>
    <col min="7638" max="7639" width="7.5703125" style="937" customWidth="1"/>
    <col min="7640" max="7645" width="8" style="937" customWidth="1"/>
    <col min="7646" max="7646" width="8.140625" style="937" customWidth="1"/>
    <col min="7647" max="7647" width="8" style="937" customWidth="1"/>
    <col min="7648" max="7655" width="11" style="937" customWidth="1"/>
    <col min="7656" max="7657" width="14.42578125" style="937" customWidth="1"/>
    <col min="7658" max="7658" width="37.42578125" style="937" customWidth="1"/>
    <col min="7659" max="7660" width="11" style="937" customWidth="1"/>
    <col min="7661" max="7670" width="9.85546875" style="937" customWidth="1"/>
    <col min="7671" max="7674" width="11" style="937" customWidth="1"/>
    <col min="7675" max="7675" width="14.42578125" style="937" customWidth="1"/>
    <col min="7676" max="7676" width="4.140625" style="937" customWidth="1"/>
    <col min="7677" max="7677" width="13.42578125" style="937" customWidth="1"/>
    <col min="7678" max="7678" width="28.140625" style="937" customWidth="1"/>
    <col min="7679" max="7679" width="11" style="937" customWidth="1"/>
    <col min="7680" max="7680" width="14.42578125" style="937" customWidth="1"/>
    <col min="7681" max="7681" width="4.140625" style="937" customWidth="1"/>
    <col min="7682" max="7683" width="11" style="937" customWidth="1"/>
    <col min="7684" max="7684" width="14.42578125" style="937" customWidth="1"/>
    <col min="7685" max="7685" width="4.140625" style="937" customWidth="1"/>
    <col min="7686" max="7686" width="14.42578125" style="937" customWidth="1"/>
    <col min="7687" max="7882" width="11" style="937"/>
    <col min="7883" max="7883" width="43" style="937" customWidth="1"/>
    <col min="7884" max="7891" width="8.5703125" style="937" customWidth="1"/>
    <col min="7892" max="7892" width="28.42578125" style="937" customWidth="1"/>
    <col min="7893" max="7893" width="5.5703125" style="937" customWidth="1"/>
    <col min="7894" max="7895" width="7.5703125" style="937" customWidth="1"/>
    <col min="7896" max="7901" width="8" style="937" customWidth="1"/>
    <col min="7902" max="7902" width="8.140625" style="937" customWidth="1"/>
    <col min="7903" max="7903" width="8" style="937" customWidth="1"/>
    <col min="7904" max="7911" width="11" style="937" customWidth="1"/>
    <col min="7912" max="7913" width="14.42578125" style="937" customWidth="1"/>
    <col min="7914" max="7914" width="37.42578125" style="937" customWidth="1"/>
    <col min="7915" max="7916" width="11" style="937" customWidth="1"/>
    <col min="7917" max="7926" width="9.85546875" style="937" customWidth="1"/>
    <col min="7927" max="7930" width="11" style="937" customWidth="1"/>
    <col min="7931" max="7931" width="14.42578125" style="937" customWidth="1"/>
    <col min="7932" max="7932" width="4.140625" style="937" customWidth="1"/>
    <col min="7933" max="7933" width="13.42578125" style="937" customWidth="1"/>
    <col min="7934" max="7934" width="28.140625" style="937" customWidth="1"/>
    <col min="7935" max="7935" width="11" style="937" customWidth="1"/>
    <col min="7936" max="7936" width="14.42578125" style="937" customWidth="1"/>
    <col min="7937" max="7937" width="4.140625" style="937" customWidth="1"/>
    <col min="7938" max="7939" width="11" style="937" customWidth="1"/>
    <col min="7940" max="7940" width="14.42578125" style="937" customWidth="1"/>
    <col min="7941" max="7941" width="4.140625" style="937" customWidth="1"/>
    <col min="7942" max="7942" width="14.42578125" style="937" customWidth="1"/>
    <col min="7943" max="8138" width="11" style="937"/>
    <col min="8139" max="8139" width="43" style="937" customWidth="1"/>
    <col min="8140" max="8147" width="8.5703125" style="937" customWidth="1"/>
    <col min="8148" max="8148" width="28.42578125" style="937" customWidth="1"/>
    <col min="8149" max="8149" width="5.5703125" style="937" customWidth="1"/>
    <col min="8150" max="8151" width="7.5703125" style="937" customWidth="1"/>
    <col min="8152" max="8157" width="8" style="937" customWidth="1"/>
    <col min="8158" max="8158" width="8.140625" style="937" customWidth="1"/>
    <col min="8159" max="8159" width="8" style="937" customWidth="1"/>
    <col min="8160" max="8167" width="11" style="937" customWidth="1"/>
    <col min="8168" max="8169" width="14.42578125" style="937" customWidth="1"/>
    <col min="8170" max="8170" width="37.42578125" style="937" customWidth="1"/>
    <col min="8171" max="8172" width="11" style="937" customWidth="1"/>
    <col min="8173" max="8182" width="9.85546875" style="937" customWidth="1"/>
    <col min="8183" max="8186" width="11" style="937" customWidth="1"/>
    <col min="8187" max="8187" width="14.42578125" style="937" customWidth="1"/>
    <col min="8188" max="8188" width="4.140625" style="937" customWidth="1"/>
    <col min="8189" max="8189" width="13.42578125" style="937" customWidth="1"/>
    <col min="8190" max="8190" width="28.140625" style="937" customWidth="1"/>
    <col min="8191" max="8191" width="11" style="937" customWidth="1"/>
    <col min="8192" max="8192" width="14.42578125" style="937" customWidth="1"/>
    <col min="8193" max="8193" width="4.140625" style="937" customWidth="1"/>
    <col min="8194" max="8195" width="11" style="937" customWidth="1"/>
    <col min="8196" max="8196" width="14.42578125" style="937" customWidth="1"/>
    <col min="8197" max="8197" width="4.140625" style="937" customWidth="1"/>
    <col min="8198" max="8198" width="14.42578125" style="937" customWidth="1"/>
    <col min="8199" max="8394" width="11" style="937"/>
    <col min="8395" max="8395" width="43" style="937" customWidth="1"/>
    <col min="8396" max="8403" width="8.5703125" style="937" customWidth="1"/>
    <col min="8404" max="8404" width="28.42578125" style="937" customWidth="1"/>
    <col min="8405" max="8405" width="5.5703125" style="937" customWidth="1"/>
    <col min="8406" max="8407" width="7.5703125" style="937" customWidth="1"/>
    <col min="8408" max="8413" width="8" style="937" customWidth="1"/>
    <col min="8414" max="8414" width="8.140625" style="937" customWidth="1"/>
    <col min="8415" max="8415" width="8" style="937" customWidth="1"/>
    <col min="8416" max="8423" width="11" style="937" customWidth="1"/>
    <col min="8424" max="8425" width="14.42578125" style="937" customWidth="1"/>
    <col min="8426" max="8426" width="37.42578125" style="937" customWidth="1"/>
    <col min="8427" max="8428" width="11" style="937" customWidth="1"/>
    <col min="8429" max="8438" width="9.85546875" style="937" customWidth="1"/>
    <col min="8439" max="8442" width="11" style="937" customWidth="1"/>
    <col min="8443" max="8443" width="14.42578125" style="937" customWidth="1"/>
    <col min="8444" max="8444" width="4.140625" style="937" customWidth="1"/>
    <col min="8445" max="8445" width="13.42578125" style="937" customWidth="1"/>
    <col min="8446" max="8446" width="28.140625" style="937" customWidth="1"/>
    <col min="8447" max="8447" width="11" style="937" customWidth="1"/>
    <col min="8448" max="8448" width="14.42578125" style="937" customWidth="1"/>
    <col min="8449" max="8449" width="4.140625" style="937" customWidth="1"/>
    <col min="8450" max="8451" width="11" style="937" customWidth="1"/>
    <col min="8452" max="8452" width="14.42578125" style="937" customWidth="1"/>
    <col min="8453" max="8453" width="4.140625" style="937" customWidth="1"/>
    <col min="8454" max="8454" width="14.42578125" style="937" customWidth="1"/>
    <col min="8455" max="8650" width="11" style="937"/>
    <col min="8651" max="8651" width="43" style="937" customWidth="1"/>
    <col min="8652" max="8659" width="8.5703125" style="937" customWidth="1"/>
    <col min="8660" max="8660" width="28.42578125" style="937" customWidth="1"/>
    <col min="8661" max="8661" width="5.5703125" style="937" customWidth="1"/>
    <col min="8662" max="8663" width="7.5703125" style="937" customWidth="1"/>
    <col min="8664" max="8669" width="8" style="937" customWidth="1"/>
    <col min="8670" max="8670" width="8.140625" style="937" customWidth="1"/>
    <col min="8671" max="8671" width="8" style="937" customWidth="1"/>
    <col min="8672" max="8679" width="11" style="937" customWidth="1"/>
    <col min="8680" max="8681" width="14.42578125" style="937" customWidth="1"/>
    <col min="8682" max="8682" width="37.42578125" style="937" customWidth="1"/>
    <col min="8683" max="8684" width="11" style="937" customWidth="1"/>
    <col min="8685" max="8694" width="9.85546875" style="937" customWidth="1"/>
    <col min="8695" max="8698" width="11" style="937" customWidth="1"/>
    <col min="8699" max="8699" width="14.42578125" style="937" customWidth="1"/>
    <col min="8700" max="8700" width="4.140625" style="937" customWidth="1"/>
    <col min="8701" max="8701" width="13.42578125" style="937" customWidth="1"/>
    <col min="8702" max="8702" width="28.140625" style="937" customWidth="1"/>
    <col min="8703" max="8703" width="11" style="937" customWidth="1"/>
    <col min="8704" max="8704" width="14.42578125" style="937" customWidth="1"/>
    <col min="8705" max="8705" width="4.140625" style="937" customWidth="1"/>
    <col min="8706" max="8707" width="11" style="937" customWidth="1"/>
    <col min="8708" max="8708" width="14.42578125" style="937" customWidth="1"/>
    <col min="8709" max="8709" width="4.140625" style="937" customWidth="1"/>
    <col min="8710" max="8710" width="14.42578125" style="937" customWidth="1"/>
    <col min="8711" max="8906" width="11" style="937"/>
    <col min="8907" max="8907" width="43" style="937" customWidth="1"/>
    <col min="8908" max="8915" width="8.5703125" style="937" customWidth="1"/>
    <col min="8916" max="8916" width="28.42578125" style="937" customWidth="1"/>
    <col min="8917" max="8917" width="5.5703125" style="937" customWidth="1"/>
    <col min="8918" max="8919" width="7.5703125" style="937" customWidth="1"/>
    <col min="8920" max="8925" width="8" style="937" customWidth="1"/>
    <col min="8926" max="8926" width="8.140625" style="937" customWidth="1"/>
    <col min="8927" max="8927" width="8" style="937" customWidth="1"/>
    <col min="8928" max="8935" width="11" style="937" customWidth="1"/>
    <col min="8936" max="8937" width="14.42578125" style="937" customWidth="1"/>
    <col min="8938" max="8938" width="37.42578125" style="937" customWidth="1"/>
    <col min="8939" max="8940" width="11" style="937" customWidth="1"/>
    <col min="8941" max="8950" width="9.85546875" style="937" customWidth="1"/>
    <col min="8951" max="8954" width="11" style="937" customWidth="1"/>
    <col min="8955" max="8955" width="14.42578125" style="937" customWidth="1"/>
    <col min="8956" max="8956" width="4.140625" style="937" customWidth="1"/>
    <col min="8957" max="8957" width="13.42578125" style="937" customWidth="1"/>
    <col min="8958" max="8958" width="28.140625" style="937" customWidth="1"/>
    <col min="8959" max="8959" width="11" style="937" customWidth="1"/>
    <col min="8960" max="8960" width="14.42578125" style="937" customWidth="1"/>
    <col min="8961" max="8961" width="4.140625" style="937" customWidth="1"/>
    <col min="8962" max="8963" width="11" style="937" customWidth="1"/>
    <col min="8964" max="8964" width="14.42578125" style="937" customWidth="1"/>
    <col min="8965" max="8965" width="4.140625" style="937" customWidth="1"/>
    <col min="8966" max="8966" width="14.42578125" style="937" customWidth="1"/>
    <col min="8967" max="9162" width="11" style="937"/>
    <col min="9163" max="9163" width="43" style="937" customWidth="1"/>
    <col min="9164" max="9171" width="8.5703125" style="937" customWidth="1"/>
    <col min="9172" max="9172" width="28.42578125" style="937" customWidth="1"/>
    <col min="9173" max="9173" width="5.5703125" style="937" customWidth="1"/>
    <col min="9174" max="9175" width="7.5703125" style="937" customWidth="1"/>
    <col min="9176" max="9181" width="8" style="937" customWidth="1"/>
    <col min="9182" max="9182" width="8.140625" style="937" customWidth="1"/>
    <col min="9183" max="9183" width="8" style="937" customWidth="1"/>
    <col min="9184" max="9191" width="11" style="937" customWidth="1"/>
    <col min="9192" max="9193" width="14.42578125" style="937" customWidth="1"/>
    <col min="9194" max="9194" width="37.42578125" style="937" customWidth="1"/>
    <col min="9195" max="9196" width="11" style="937" customWidth="1"/>
    <col min="9197" max="9206" width="9.85546875" style="937" customWidth="1"/>
    <col min="9207" max="9210" width="11" style="937" customWidth="1"/>
    <col min="9211" max="9211" width="14.42578125" style="937" customWidth="1"/>
    <col min="9212" max="9212" width="4.140625" style="937" customWidth="1"/>
    <col min="9213" max="9213" width="13.42578125" style="937" customWidth="1"/>
    <col min="9214" max="9214" width="28.140625" style="937" customWidth="1"/>
    <col min="9215" max="9215" width="11" style="937" customWidth="1"/>
    <col min="9216" max="9216" width="14.42578125" style="937" customWidth="1"/>
    <col min="9217" max="9217" width="4.140625" style="937" customWidth="1"/>
    <col min="9218" max="9219" width="11" style="937" customWidth="1"/>
    <col min="9220" max="9220" width="14.42578125" style="937" customWidth="1"/>
    <col min="9221" max="9221" width="4.140625" style="937" customWidth="1"/>
    <col min="9222" max="9222" width="14.42578125" style="937" customWidth="1"/>
    <col min="9223" max="9418" width="11" style="937"/>
    <col min="9419" max="9419" width="43" style="937" customWidth="1"/>
    <col min="9420" max="9427" width="8.5703125" style="937" customWidth="1"/>
    <col min="9428" max="9428" width="28.42578125" style="937" customWidth="1"/>
    <col min="9429" max="9429" width="5.5703125" style="937" customWidth="1"/>
    <col min="9430" max="9431" width="7.5703125" style="937" customWidth="1"/>
    <col min="9432" max="9437" width="8" style="937" customWidth="1"/>
    <col min="9438" max="9438" width="8.140625" style="937" customWidth="1"/>
    <col min="9439" max="9439" width="8" style="937" customWidth="1"/>
    <col min="9440" max="9447" width="11" style="937" customWidth="1"/>
    <col min="9448" max="9449" width="14.42578125" style="937" customWidth="1"/>
    <col min="9450" max="9450" width="37.42578125" style="937" customWidth="1"/>
    <col min="9451" max="9452" width="11" style="937" customWidth="1"/>
    <col min="9453" max="9462" width="9.85546875" style="937" customWidth="1"/>
    <col min="9463" max="9466" width="11" style="937" customWidth="1"/>
    <col min="9467" max="9467" width="14.42578125" style="937" customWidth="1"/>
    <col min="9468" max="9468" width="4.140625" style="937" customWidth="1"/>
    <col min="9469" max="9469" width="13.42578125" style="937" customWidth="1"/>
    <col min="9470" max="9470" width="28.140625" style="937" customWidth="1"/>
    <col min="9471" max="9471" width="11" style="937" customWidth="1"/>
    <col min="9472" max="9472" width="14.42578125" style="937" customWidth="1"/>
    <col min="9473" max="9473" width="4.140625" style="937" customWidth="1"/>
    <col min="9474" max="9475" width="11" style="937" customWidth="1"/>
    <col min="9476" max="9476" width="14.42578125" style="937" customWidth="1"/>
    <col min="9477" max="9477" width="4.140625" style="937" customWidth="1"/>
    <col min="9478" max="9478" width="14.42578125" style="937" customWidth="1"/>
    <col min="9479" max="9674" width="11" style="937"/>
    <col min="9675" max="9675" width="43" style="937" customWidth="1"/>
    <col min="9676" max="9683" width="8.5703125" style="937" customWidth="1"/>
    <col min="9684" max="9684" width="28.42578125" style="937" customWidth="1"/>
    <col min="9685" max="9685" width="5.5703125" style="937" customWidth="1"/>
    <col min="9686" max="9687" width="7.5703125" style="937" customWidth="1"/>
    <col min="9688" max="9693" width="8" style="937" customWidth="1"/>
    <col min="9694" max="9694" width="8.140625" style="937" customWidth="1"/>
    <col min="9695" max="9695" width="8" style="937" customWidth="1"/>
    <col min="9696" max="9703" width="11" style="937" customWidth="1"/>
    <col min="9704" max="9705" width="14.42578125" style="937" customWidth="1"/>
    <col min="9706" max="9706" width="37.42578125" style="937" customWidth="1"/>
    <col min="9707" max="9708" width="11" style="937" customWidth="1"/>
    <col min="9709" max="9718" width="9.85546875" style="937" customWidth="1"/>
    <col min="9719" max="9722" width="11" style="937" customWidth="1"/>
    <col min="9723" max="9723" width="14.42578125" style="937" customWidth="1"/>
    <col min="9724" max="9724" width="4.140625" style="937" customWidth="1"/>
    <col min="9725" max="9725" width="13.42578125" style="937" customWidth="1"/>
    <col min="9726" max="9726" width="28.140625" style="937" customWidth="1"/>
    <col min="9727" max="9727" width="11" style="937" customWidth="1"/>
    <col min="9728" max="9728" width="14.42578125" style="937" customWidth="1"/>
    <col min="9729" max="9729" width="4.140625" style="937" customWidth="1"/>
    <col min="9730" max="9731" width="11" style="937" customWidth="1"/>
    <col min="9732" max="9732" width="14.42578125" style="937" customWidth="1"/>
    <col min="9733" max="9733" width="4.140625" style="937" customWidth="1"/>
    <col min="9734" max="9734" width="14.42578125" style="937" customWidth="1"/>
    <col min="9735" max="9930" width="11" style="937"/>
    <col min="9931" max="9931" width="43" style="937" customWidth="1"/>
    <col min="9932" max="9939" width="8.5703125" style="937" customWidth="1"/>
    <col min="9940" max="9940" width="28.42578125" style="937" customWidth="1"/>
    <col min="9941" max="9941" width="5.5703125" style="937" customWidth="1"/>
    <col min="9942" max="9943" width="7.5703125" style="937" customWidth="1"/>
    <col min="9944" max="9949" width="8" style="937" customWidth="1"/>
    <col min="9950" max="9950" width="8.140625" style="937" customWidth="1"/>
    <col min="9951" max="9951" width="8" style="937" customWidth="1"/>
    <col min="9952" max="9959" width="11" style="937" customWidth="1"/>
    <col min="9960" max="9961" width="14.42578125" style="937" customWidth="1"/>
    <col min="9962" max="9962" width="37.42578125" style="937" customWidth="1"/>
    <col min="9963" max="9964" width="11" style="937" customWidth="1"/>
    <col min="9965" max="9974" width="9.85546875" style="937" customWidth="1"/>
    <col min="9975" max="9978" width="11" style="937" customWidth="1"/>
    <col min="9979" max="9979" width="14.42578125" style="937" customWidth="1"/>
    <col min="9980" max="9980" width="4.140625" style="937" customWidth="1"/>
    <col min="9981" max="9981" width="13.42578125" style="937" customWidth="1"/>
    <col min="9982" max="9982" width="28.140625" style="937" customWidth="1"/>
    <col min="9983" max="9983" width="11" style="937" customWidth="1"/>
    <col min="9984" max="9984" width="14.42578125" style="937" customWidth="1"/>
    <col min="9985" max="9985" width="4.140625" style="937" customWidth="1"/>
    <col min="9986" max="9987" width="11" style="937" customWidth="1"/>
    <col min="9988" max="9988" width="14.42578125" style="937" customWidth="1"/>
    <col min="9989" max="9989" width="4.140625" style="937" customWidth="1"/>
    <col min="9990" max="9990" width="14.42578125" style="937" customWidth="1"/>
    <col min="9991" max="10186" width="11" style="937"/>
    <col min="10187" max="10187" width="43" style="937" customWidth="1"/>
    <col min="10188" max="10195" width="8.5703125" style="937" customWidth="1"/>
    <col min="10196" max="10196" width="28.42578125" style="937" customWidth="1"/>
    <col min="10197" max="10197" width="5.5703125" style="937" customWidth="1"/>
    <col min="10198" max="10199" width="7.5703125" style="937" customWidth="1"/>
    <col min="10200" max="10205" width="8" style="937" customWidth="1"/>
    <col min="10206" max="10206" width="8.140625" style="937" customWidth="1"/>
    <col min="10207" max="10207" width="8" style="937" customWidth="1"/>
    <col min="10208" max="10215" width="11" style="937" customWidth="1"/>
    <col min="10216" max="10217" width="14.42578125" style="937" customWidth="1"/>
    <col min="10218" max="10218" width="37.42578125" style="937" customWidth="1"/>
    <col min="10219" max="10220" width="11" style="937" customWidth="1"/>
    <col min="10221" max="10230" width="9.85546875" style="937" customWidth="1"/>
    <col min="10231" max="10234" width="11" style="937" customWidth="1"/>
    <col min="10235" max="10235" width="14.42578125" style="937" customWidth="1"/>
    <col min="10236" max="10236" width="4.140625" style="937" customWidth="1"/>
    <col min="10237" max="10237" width="13.42578125" style="937" customWidth="1"/>
    <col min="10238" max="10238" width="28.140625" style="937" customWidth="1"/>
    <col min="10239" max="10239" width="11" style="937" customWidth="1"/>
    <col min="10240" max="10240" width="14.42578125" style="937" customWidth="1"/>
    <col min="10241" max="10241" width="4.140625" style="937" customWidth="1"/>
    <col min="10242" max="10243" width="11" style="937" customWidth="1"/>
    <col min="10244" max="10244" width="14.42578125" style="937" customWidth="1"/>
    <col min="10245" max="10245" width="4.140625" style="937" customWidth="1"/>
    <col min="10246" max="10246" width="14.42578125" style="937" customWidth="1"/>
    <col min="10247" max="10442" width="11" style="937"/>
    <col min="10443" max="10443" width="43" style="937" customWidth="1"/>
    <col min="10444" max="10451" width="8.5703125" style="937" customWidth="1"/>
    <col min="10452" max="10452" width="28.42578125" style="937" customWidth="1"/>
    <col min="10453" max="10453" width="5.5703125" style="937" customWidth="1"/>
    <col min="10454" max="10455" width="7.5703125" style="937" customWidth="1"/>
    <col min="10456" max="10461" width="8" style="937" customWidth="1"/>
    <col min="10462" max="10462" width="8.140625" style="937" customWidth="1"/>
    <col min="10463" max="10463" width="8" style="937" customWidth="1"/>
    <col min="10464" max="10471" width="11" style="937" customWidth="1"/>
    <col min="10472" max="10473" width="14.42578125" style="937" customWidth="1"/>
    <col min="10474" max="10474" width="37.42578125" style="937" customWidth="1"/>
    <col min="10475" max="10476" width="11" style="937" customWidth="1"/>
    <col min="10477" max="10486" width="9.85546875" style="937" customWidth="1"/>
    <col min="10487" max="10490" width="11" style="937" customWidth="1"/>
    <col min="10491" max="10491" width="14.42578125" style="937" customWidth="1"/>
    <col min="10492" max="10492" width="4.140625" style="937" customWidth="1"/>
    <col min="10493" max="10493" width="13.42578125" style="937" customWidth="1"/>
    <col min="10494" max="10494" width="28.140625" style="937" customWidth="1"/>
    <col min="10495" max="10495" width="11" style="937" customWidth="1"/>
    <col min="10496" max="10496" width="14.42578125" style="937" customWidth="1"/>
    <col min="10497" max="10497" width="4.140625" style="937" customWidth="1"/>
    <col min="10498" max="10499" width="11" style="937" customWidth="1"/>
    <col min="10500" max="10500" width="14.42578125" style="937" customWidth="1"/>
    <col min="10501" max="10501" width="4.140625" style="937" customWidth="1"/>
    <col min="10502" max="10502" width="14.42578125" style="937" customWidth="1"/>
    <col min="10503" max="10698" width="11" style="937"/>
    <col min="10699" max="10699" width="43" style="937" customWidth="1"/>
    <col min="10700" max="10707" width="8.5703125" style="937" customWidth="1"/>
    <col min="10708" max="10708" width="28.42578125" style="937" customWidth="1"/>
    <col min="10709" max="10709" width="5.5703125" style="937" customWidth="1"/>
    <col min="10710" max="10711" width="7.5703125" style="937" customWidth="1"/>
    <col min="10712" max="10717" width="8" style="937" customWidth="1"/>
    <col min="10718" max="10718" width="8.140625" style="937" customWidth="1"/>
    <col min="10719" max="10719" width="8" style="937" customWidth="1"/>
    <col min="10720" max="10727" width="11" style="937" customWidth="1"/>
    <col min="10728" max="10729" width="14.42578125" style="937" customWidth="1"/>
    <col min="10730" max="10730" width="37.42578125" style="937" customWidth="1"/>
    <col min="10731" max="10732" width="11" style="937" customWidth="1"/>
    <col min="10733" max="10742" width="9.85546875" style="937" customWidth="1"/>
    <col min="10743" max="10746" width="11" style="937" customWidth="1"/>
    <col min="10747" max="10747" width="14.42578125" style="937" customWidth="1"/>
    <col min="10748" max="10748" width="4.140625" style="937" customWidth="1"/>
    <col min="10749" max="10749" width="13.42578125" style="937" customWidth="1"/>
    <col min="10750" max="10750" width="28.140625" style="937" customWidth="1"/>
    <col min="10751" max="10751" width="11" style="937" customWidth="1"/>
    <col min="10752" max="10752" width="14.42578125" style="937" customWidth="1"/>
    <col min="10753" max="10753" width="4.140625" style="937" customWidth="1"/>
    <col min="10754" max="10755" width="11" style="937" customWidth="1"/>
    <col min="10756" max="10756" width="14.42578125" style="937" customWidth="1"/>
    <col min="10757" max="10757" width="4.140625" style="937" customWidth="1"/>
    <col min="10758" max="10758" width="14.42578125" style="937" customWidth="1"/>
    <col min="10759" max="10954" width="11" style="937"/>
    <col min="10955" max="10955" width="43" style="937" customWidth="1"/>
    <col min="10956" max="10963" width="8.5703125" style="937" customWidth="1"/>
    <col min="10964" max="10964" width="28.42578125" style="937" customWidth="1"/>
    <col min="10965" max="10965" width="5.5703125" style="937" customWidth="1"/>
    <col min="10966" max="10967" width="7.5703125" style="937" customWidth="1"/>
    <col min="10968" max="10973" width="8" style="937" customWidth="1"/>
    <col min="10974" max="10974" width="8.140625" style="937" customWidth="1"/>
    <col min="10975" max="10975" width="8" style="937" customWidth="1"/>
    <col min="10976" max="10983" width="11" style="937" customWidth="1"/>
    <col min="10984" max="10985" width="14.42578125" style="937" customWidth="1"/>
    <col min="10986" max="10986" width="37.42578125" style="937" customWidth="1"/>
    <col min="10987" max="10988" width="11" style="937" customWidth="1"/>
    <col min="10989" max="10998" width="9.85546875" style="937" customWidth="1"/>
    <col min="10999" max="11002" width="11" style="937" customWidth="1"/>
    <col min="11003" max="11003" width="14.42578125" style="937" customWidth="1"/>
    <col min="11004" max="11004" width="4.140625" style="937" customWidth="1"/>
    <col min="11005" max="11005" width="13.42578125" style="937" customWidth="1"/>
    <col min="11006" max="11006" width="28.140625" style="937" customWidth="1"/>
    <col min="11007" max="11007" width="11" style="937" customWidth="1"/>
    <col min="11008" max="11008" width="14.42578125" style="937" customWidth="1"/>
    <col min="11009" max="11009" width="4.140625" style="937" customWidth="1"/>
    <col min="11010" max="11011" width="11" style="937" customWidth="1"/>
    <col min="11012" max="11012" width="14.42578125" style="937" customWidth="1"/>
    <col min="11013" max="11013" width="4.140625" style="937" customWidth="1"/>
    <col min="11014" max="11014" width="14.42578125" style="937" customWidth="1"/>
    <col min="11015" max="11210" width="11" style="937"/>
    <col min="11211" max="11211" width="43" style="937" customWidth="1"/>
    <col min="11212" max="11219" width="8.5703125" style="937" customWidth="1"/>
    <col min="11220" max="11220" width="28.42578125" style="937" customWidth="1"/>
    <col min="11221" max="11221" width="5.5703125" style="937" customWidth="1"/>
    <col min="11222" max="11223" width="7.5703125" style="937" customWidth="1"/>
    <col min="11224" max="11229" width="8" style="937" customWidth="1"/>
    <col min="11230" max="11230" width="8.140625" style="937" customWidth="1"/>
    <col min="11231" max="11231" width="8" style="937" customWidth="1"/>
    <col min="11232" max="11239" width="11" style="937" customWidth="1"/>
    <col min="11240" max="11241" width="14.42578125" style="937" customWidth="1"/>
    <col min="11242" max="11242" width="37.42578125" style="937" customWidth="1"/>
    <col min="11243" max="11244" width="11" style="937" customWidth="1"/>
    <col min="11245" max="11254" width="9.85546875" style="937" customWidth="1"/>
    <col min="11255" max="11258" width="11" style="937" customWidth="1"/>
    <col min="11259" max="11259" width="14.42578125" style="937" customWidth="1"/>
    <col min="11260" max="11260" width="4.140625" style="937" customWidth="1"/>
    <col min="11261" max="11261" width="13.42578125" style="937" customWidth="1"/>
    <col min="11262" max="11262" width="28.140625" style="937" customWidth="1"/>
    <col min="11263" max="11263" width="11" style="937" customWidth="1"/>
    <col min="11264" max="11264" width="14.42578125" style="937" customWidth="1"/>
    <col min="11265" max="11265" width="4.140625" style="937" customWidth="1"/>
    <col min="11266" max="11267" width="11" style="937" customWidth="1"/>
    <col min="11268" max="11268" width="14.42578125" style="937" customWidth="1"/>
    <col min="11269" max="11269" width="4.140625" style="937" customWidth="1"/>
    <col min="11270" max="11270" width="14.42578125" style="937" customWidth="1"/>
    <col min="11271" max="11466" width="11" style="937"/>
    <col min="11467" max="11467" width="43" style="937" customWidth="1"/>
    <col min="11468" max="11475" width="8.5703125" style="937" customWidth="1"/>
    <col min="11476" max="11476" width="28.42578125" style="937" customWidth="1"/>
    <col min="11477" max="11477" width="5.5703125" style="937" customWidth="1"/>
    <col min="11478" max="11479" width="7.5703125" style="937" customWidth="1"/>
    <col min="11480" max="11485" width="8" style="937" customWidth="1"/>
    <col min="11486" max="11486" width="8.140625" style="937" customWidth="1"/>
    <col min="11487" max="11487" width="8" style="937" customWidth="1"/>
    <col min="11488" max="11495" width="11" style="937" customWidth="1"/>
    <col min="11496" max="11497" width="14.42578125" style="937" customWidth="1"/>
    <col min="11498" max="11498" width="37.42578125" style="937" customWidth="1"/>
    <col min="11499" max="11500" width="11" style="937" customWidth="1"/>
    <col min="11501" max="11510" width="9.85546875" style="937" customWidth="1"/>
    <col min="11511" max="11514" width="11" style="937" customWidth="1"/>
    <col min="11515" max="11515" width="14.42578125" style="937" customWidth="1"/>
    <col min="11516" max="11516" width="4.140625" style="937" customWidth="1"/>
    <col min="11517" max="11517" width="13.42578125" style="937" customWidth="1"/>
    <col min="11518" max="11518" width="28.140625" style="937" customWidth="1"/>
    <col min="11519" max="11519" width="11" style="937" customWidth="1"/>
    <col min="11520" max="11520" width="14.42578125" style="937" customWidth="1"/>
    <col min="11521" max="11521" width="4.140625" style="937" customWidth="1"/>
    <col min="11522" max="11523" width="11" style="937" customWidth="1"/>
    <col min="11524" max="11524" width="14.42578125" style="937" customWidth="1"/>
    <col min="11525" max="11525" width="4.140625" style="937" customWidth="1"/>
    <col min="11526" max="11526" width="14.42578125" style="937" customWidth="1"/>
    <col min="11527" max="11722" width="11" style="937"/>
    <col min="11723" max="11723" width="43" style="937" customWidth="1"/>
    <col min="11724" max="11731" width="8.5703125" style="937" customWidth="1"/>
    <col min="11732" max="11732" width="28.42578125" style="937" customWidth="1"/>
    <col min="11733" max="11733" width="5.5703125" style="937" customWidth="1"/>
    <col min="11734" max="11735" width="7.5703125" style="937" customWidth="1"/>
    <col min="11736" max="11741" width="8" style="937" customWidth="1"/>
    <col min="11742" max="11742" width="8.140625" style="937" customWidth="1"/>
    <col min="11743" max="11743" width="8" style="937" customWidth="1"/>
    <col min="11744" max="11751" width="11" style="937" customWidth="1"/>
    <col min="11752" max="11753" width="14.42578125" style="937" customWidth="1"/>
    <col min="11754" max="11754" width="37.42578125" style="937" customWidth="1"/>
    <col min="11755" max="11756" width="11" style="937" customWidth="1"/>
    <col min="11757" max="11766" width="9.85546875" style="937" customWidth="1"/>
    <col min="11767" max="11770" width="11" style="937" customWidth="1"/>
    <col min="11771" max="11771" width="14.42578125" style="937" customWidth="1"/>
    <col min="11772" max="11772" width="4.140625" style="937" customWidth="1"/>
    <col min="11773" max="11773" width="13.42578125" style="937" customWidth="1"/>
    <col min="11774" max="11774" width="28.140625" style="937" customWidth="1"/>
    <col min="11775" max="11775" width="11" style="937" customWidth="1"/>
    <col min="11776" max="11776" width="14.42578125" style="937" customWidth="1"/>
    <col min="11777" max="11777" width="4.140625" style="937" customWidth="1"/>
    <col min="11778" max="11779" width="11" style="937" customWidth="1"/>
    <col min="11780" max="11780" width="14.42578125" style="937" customWidth="1"/>
    <col min="11781" max="11781" width="4.140625" style="937" customWidth="1"/>
    <col min="11782" max="11782" width="14.42578125" style="937" customWidth="1"/>
    <col min="11783" max="11978" width="11" style="937"/>
    <col min="11979" max="11979" width="43" style="937" customWidth="1"/>
    <col min="11980" max="11987" width="8.5703125" style="937" customWidth="1"/>
    <col min="11988" max="11988" width="28.42578125" style="937" customWidth="1"/>
    <col min="11989" max="11989" width="5.5703125" style="937" customWidth="1"/>
    <col min="11990" max="11991" width="7.5703125" style="937" customWidth="1"/>
    <col min="11992" max="11997" width="8" style="937" customWidth="1"/>
    <col min="11998" max="11998" width="8.140625" style="937" customWidth="1"/>
    <col min="11999" max="11999" width="8" style="937" customWidth="1"/>
    <col min="12000" max="12007" width="11" style="937" customWidth="1"/>
    <col min="12008" max="12009" width="14.42578125" style="937" customWidth="1"/>
    <col min="12010" max="12010" width="37.42578125" style="937" customWidth="1"/>
    <col min="12011" max="12012" width="11" style="937" customWidth="1"/>
    <col min="12013" max="12022" width="9.85546875" style="937" customWidth="1"/>
    <col min="12023" max="12026" width="11" style="937" customWidth="1"/>
    <col min="12027" max="12027" width="14.42578125" style="937" customWidth="1"/>
    <col min="12028" max="12028" width="4.140625" style="937" customWidth="1"/>
    <col min="12029" max="12029" width="13.42578125" style="937" customWidth="1"/>
    <col min="12030" max="12030" width="28.140625" style="937" customWidth="1"/>
    <col min="12031" max="12031" width="11" style="937" customWidth="1"/>
    <col min="12032" max="12032" width="14.42578125" style="937" customWidth="1"/>
    <col min="12033" max="12033" width="4.140625" style="937" customWidth="1"/>
    <col min="12034" max="12035" width="11" style="937" customWidth="1"/>
    <col min="12036" max="12036" width="14.42578125" style="937" customWidth="1"/>
    <col min="12037" max="12037" width="4.140625" style="937" customWidth="1"/>
    <col min="12038" max="12038" width="14.42578125" style="937" customWidth="1"/>
    <col min="12039" max="12234" width="11" style="937"/>
    <col min="12235" max="12235" width="43" style="937" customWidth="1"/>
    <col min="12236" max="12243" width="8.5703125" style="937" customWidth="1"/>
    <col min="12244" max="12244" width="28.42578125" style="937" customWidth="1"/>
    <col min="12245" max="12245" width="5.5703125" style="937" customWidth="1"/>
    <col min="12246" max="12247" width="7.5703125" style="937" customWidth="1"/>
    <col min="12248" max="12253" width="8" style="937" customWidth="1"/>
    <col min="12254" max="12254" width="8.140625" style="937" customWidth="1"/>
    <col min="12255" max="12255" width="8" style="937" customWidth="1"/>
    <col min="12256" max="12263" width="11" style="937" customWidth="1"/>
    <col min="12264" max="12265" width="14.42578125" style="937" customWidth="1"/>
    <col min="12266" max="12266" width="37.42578125" style="937" customWidth="1"/>
    <col min="12267" max="12268" width="11" style="937" customWidth="1"/>
    <col min="12269" max="12278" width="9.85546875" style="937" customWidth="1"/>
    <col min="12279" max="12282" width="11" style="937" customWidth="1"/>
    <col min="12283" max="12283" width="14.42578125" style="937" customWidth="1"/>
    <col min="12284" max="12284" width="4.140625" style="937" customWidth="1"/>
    <col min="12285" max="12285" width="13.42578125" style="937" customWidth="1"/>
    <col min="12286" max="12286" width="28.140625" style="937" customWidth="1"/>
    <col min="12287" max="12287" width="11" style="937" customWidth="1"/>
    <col min="12288" max="12288" width="14.42578125" style="937" customWidth="1"/>
    <col min="12289" max="12289" width="4.140625" style="937" customWidth="1"/>
    <col min="12290" max="12291" width="11" style="937" customWidth="1"/>
    <col min="12292" max="12292" width="14.42578125" style="937" customWidth="1"/>
    <col min="12293" max="12293" width="4.140625" style="937" customWidth="1"/>
    <col min="12294" max="12294" width="14.42578125" style="937" customWidth="1"/>
    <col min="12295" max="12490" width="11" style="937"/>
    <col min="12491" max="12491" width="43" style="937" customWidth="1"/>
    <col min="12492" max="12499" width="8.5703125" style="937" customWidth="1"/>
    <col min="12500" max="12500" width="28.42578125" style="937" customWidth="1"/>
    <col min="12501" max="12501" width="5.5703125" style="937" customWidth="1"/>
    <col min="12502" max="12503" width="7.5703125" style="937" customWidth="1"/>
    <col min="12504" max="12509" width="8" style="937" customWidth="1"/>
    <col min="12510" max="12510" width="8.140625" style="937" customWidth="1"/>
    <col min="12511" max="12511" width="8" style="937" customWidth="1"/>
    <col min="12512" max="12519" width="11" style="937" customWidth="1"/>
    <col min="12520" max="12521" width="14.42578125" style="937" customWidth="1"/>
    <col min="12522" max="12522" width="37.42578125" style="937" customWidth="1"/>
    <col min="12523" max="12524" width="11" style="937" customWidth="1"/>
    <col min="12525" max="12534" width="9.85546875" style="937" customWidth="1"/>
    <col min="12535" max="12538" width="11" style="937" customWidth="1"/>
    <col min="12539" max="12539" width="14.42578125" style="937" customWidth="1"/>
    <col min="12540" max="12540" width="4.140625" style="937" customWidth="1"/>
    <col min="12541" max="12541" width="13.42578125" style="937" customWidth="1"/>
    <col min="12542" max="12542" width="28.140625" style="937" customWidth="1"/>
    <col min="12543" max="12543" width="11" style="937" customWidth="1"/>
    <col min="12544" max="12544" width="14.42578125" style="937" customWidth="1"/>
    <col min="12545" max="12545" width="4.140625" style="937" customWidth="1"/>
    <col min="12546" max="12547" width="11" style="937" customWidth="1"/>
    <col min="12548" max="12548" width="14.42578125" style="937" customWidth="1"/>
    <col min="12549" max="12549" width="4.140625" style="937" customWidth="1"/>
    <col min="12550" max="12550" width="14.42578125" style="937" customWidth="1"/>
    <col min="12551" max="12746" width="11" style="937"/>
    <col min="12747" max="12747" width="43" style="937" customWidth="1"/>
    <col min="12748" max="12755" width="8.5703125" style="937" customWidth="1"/>
    <col min="12756" max="12756" width="28.42578125" style="937" customWidth="1"/>
    <col min="12757" max="12757" width="5.5703125" style="937" customWidth="1"/>
    <col min="12758" max="12759" width="7.5703125" style="937" customWidth="1"/>
    <col min="12760" max="12765" width="8" style="937" customWidth="1"/>
    <col min="12766" max="12766" width="8.140625" style="937" customWidth="1"/>
    <col min="12767" max="12767" width="8" style="937" customWidth="1"/>
    <col min="12768" max="12775" width="11" style="937" customWidth="1"/>
    <col min="12776" max="12777" width="14.42578125" style="937" customWidth="1"/>
    <col min="12778" max="12778" width="37.42578125" style="937" customWidth="1"/>
    <col min="12779" max="12780" width="11" style="937" customWidth="1"/>
    <col min="12781" max="12790" width="9.85546875" style="937" customWidth="1"/>
    <col min="12791" max="12794" width="11" style="937" customWidth="1"/>
    <col min="12795" max="12795" width="14.42578125" style="937" customWidth="1"/>
    <col min="12796" max="12796" width="4.140625" style="937" customWidth="1"/>
    <col min="12797" max="12797" width="13.42578125" style="937" customWidth="1"/>
    <col min="12798" max="12798" width="28.140625" style="937" customWidth="1"/>
    <col min="12799" max="12799" width="11" style="937" customWidth="1"/>
    <col min="12800" max="12800" width="14.42578125" style="937" customWidth="1"/>
    <col min="12801" max="12801" width="4.140625" style="937" customWidth="1"/>
    <col min="12802" max="12803" width="11" style="937" customWidth="1"/>
    <col min="12804" max="12804" width="14.42578125" style="937" customWidth="1"/>
    <col min="12805" max="12805" width="4.140625" style="937" customWidth="1"/>
    <col min="12806" max="12806" width="14.42578125" style="937" customWidth="1"/>
    <col min="12807" max="13002" width="11" style="937"/>
    <col min="13003" max="13003" width="43" style="937" customWidth="1"/>
    <col min="13004" max="13011" width="8.5703125" style="937" customWidth="1"/>
    <col min="13012" max="13012" width="28.42578125" style="937" customWidth="1"/>
    <col min="13013" max="13013" width="5.5703125" style="937" customWidth="1"/>
    <col min="13014" max="13015" width="7.5703125" style="937" customWidth="1"/>
    <col min="13016" max="13021" width="8" style="937" customWidth="1"/>
    <col min="13022" max="13022" width="8.140625" style="937" customWidth="1"/>
    <col min="13023" max="13023" width="8" style="937" customWidth="1"/>
    <col min="13024" max="13031" width="11" style="937" customWidth="1"/>
    <col min="13032" max="13033" width="14.42578125" style="937" customWidth="1"/>
    <col min="13034" max="13034" width="37.42578125" style="937" customWidth="1"/>
    <col min="13035" max="13036" width="11" style="937" customWidth="1"/>
    <col min="13037" max="13046" width="9.85546875" style="937" customWidth="1"/>
    <col min="13047" max="13050" width="11" style="937" customWidth="1"/>
    <col min="13051" max="13051" width="14.42578125" style="937" customWidth="1"/>
    <col min="13052" max="13052" width="4.140625" style="937" customWidth="1"/>
    <col min="13053" max="13053" width="13.42578125" style="937" customWidth="1"/>
    <col min="13054" max="13054" width="28.140625" style="937" customWidth="1"/>
    <col min="13055" max="13055" width="11" style="937" customWidth="1"/>
    <col min="13056" max="13056" width="14.42578125" style="937" customWidth="1"/>
    <col min="13057" max="13057" width="4.140625" style="937" customWidth="1"/>
    <col min="13058" max="13059" width="11" style="937" customWidth="1"/>
    <col min="13060" max="13060" width="14.42578125" style="937" customWidth="1"/>
    <col min="13061" max="13061" width="4.140625" style="937" customWidth="1"/>
    <col min="13062" max="13062" width="14.42578125" style="937" customWidth="1"/>
    <col min="13063" max="13258" width="11" style="937"/>
    <col min="13259" max="13259" width="43" style="937" customWidth="1"/>
    <col min="13260" max="13267" width="8.5703125" style="937" customWidth="1"/>
    <col min="13268" max="13268" width="28.42578125" style="937" customWidth="1"/>
    <col min="13269" max="13269" width="5.5703125" style="937" customWidth="1"/>
    <col min="13270" max="13271" width="7.5703125" style="937" customWidth="1"/>
    <col min="13272" max="13277" width="8" style="937" customWidth="1"/>
    <col min="13278" max="13278" width="8.140625" style="937" customWidth="1"/>
    <col min="13279" max="13279" width="8" style="937" customWidth="1"/>
    <col min="13280" max="13287" width="11" style="937" customWidth="1"/>
    <col min="13288" max="13289" width="14.42578125" style="937" customWidth="1"/>
    <col min="13290" max="13290" width="37.42578125" style="937" customWidth="1"/>
    <col min="13291" max="13292" width="11" style="937" customWidth="1"/>
    <col min="13293" max="13302" width="9.85546875" style="937" customWidth="1"/>
    <col min="13303" max="13306" width="11" style="937" customWidth="1"/>
    <col min="13307" max="13307" width="14.42578125" style="937" customWidth="1"/>
    <col min="13308" max="13308" width="4.140625" style="937" customWidth="1"/>
    <col min="13309" max="13309" width="13.42578125" style="937" customWidth="1"/>
    <col min="13310" max="13310" width="28.140625" style="937" customWidth="1"/>
    <col min="13311" max="13311" width="11" style="937" customWidth="1"/>
    <col min="13312" max="13312" width="14.42578125" style="937" customWidth="1"/>
    <col min="13313" max="13313" width="4.140625" style="937" customWidth="1"/>
    <col min="13314" max="13315" width="11" style="937" customWidth="1"/>
    <col min="13316" max="13316" width="14.42578125" style="937" customWidth="1"/>
    <col min="13317" max="13317" width="4.140625" style="937" customWidth="1"/>
    <col min="13318" max="13318" width="14.42578125" style="937" customWidth="1"/>
    <col min="13319" max="13514" width="11" style="937"/>
    <col min="13515" max="13515" width="43" style="937" customWidth="1"/>
    <col min="13516" max="13523" width="8.5703125" style="937" customWidth="1"/>
    <col min="13524" max="13524" width="28.42578125" style="937" customWidth="1"/>
    <col min="13525" max="13525" width="5.5703125" style="937" customWidth="1"/>
    <col min="13526" max="13527" width="7.5703125" style="937" customWidth="1"/>
    <col min="13528" max="13533" width="8" style="937" customWidth="1"/>
    <col min="13534" max="13534" width="8.140625" style="937" customWidth="1"/>
    <col min="13535" max="13535" width="8" style="937" customWidth="1"/>
    <col min="13536" max="13543" width="11" style="937" customWidth="1"/>
    <col min="13544" max="13545" width="14.42578125" style="937" customWidth="1"/>
    <col min="13546" max="13546" width="37.42578125" style="937" customWidth="1"/>
    <col min="13547" max="13548" width="11" style="937" customWidth="1"/>
    <col min="13549" max="13558" width="9.85546875" style="937" customWidth="1"/>
    <col min="13559" max="13562" width="11" style="937" customWidth="1"/>
    <col min="13563" max="13563" width="14.42578125" style="937" customWidth="1"/>
    <col min="13564" max="13564" width="4.140625" style="937" customWidth="1"/>
    <col min="13565" max="13565" width="13.42578125" style="937" customWidth="1"/>
    <col min="13566" max="13566" width="28.140625" style="937" customWidth="1"/>
    <col min="13567" max="13567" width="11" style="937" customWidth="1"/>
    <col min="13568" max="13568" width="14.42578125" style="937" customWidth="1"/>
    <col min="13569" max="13569" width="4.140625" style="937" customWidth="1"/>
    <col min="13570" max="13571" width="11" style="937" customWidth="1"/>
    <col min="13572" max="13572" width="14.42578125" style="937" customWidth="1"/>
    <col min="13573" max="13573" width="4.140625" style="937" customWidth="1"/>
    <col min="13574" max="13574" width="14.42578125" style="937" customWidth="1"/>
    <col min="13575" max="13770" width="11" style="937"/>
    <col min="13771" max="13771" width="43" style="937" customWidth="1"/>
    <col min="13772" max="13779" width="8.5703125" style="937" customWidth="1"/>
    <col min="13780" max="13780" width="28.42578125" style="937" customWidth="1"/>
    <col min="13781" max="13781" width="5.5703125" style="937" customWidth="1"/>
    <col min="13782" max="13783" width="7.5703125" style="937" customWidth="1"/>
    <col min="13784" max="13789" width="8" style="937" customWidth="1"/>
    <col min="13790" max="13790" width="8.140625" style="937" customWidth="1"/>
    <col min="13791" max="13791" width="8" style="937" customWidth="1"/>
    <col min="13792" max="13799" width="11" style="937" customWidth="1"/>
    <col min="13800" max="13801" width="14.42578125" style="937" customWidth="1"/>
    <col min="13802" max="13802" width="37.42578125" style="937" customWidth="1"/>
    <col min="13803" max="13804" width="11" style="937" customWidth="1"/>
    <col min="13805" max="13814" width="9.85546875" style="937" customWidth="1"/>
    <col min="13815" max="13818" width="11" style="937" customWidth="1"/>
    <col min="13819" max="13819" width="14.42578125" style="937" customWidth="1"/>
    <col min="13820" max="13820" width="4.140625" style="937" customWidth="1"/>
    <col min="13821" max="13821" width="13.42578125" style="937" customWidth="1"/>
    <col min="13822" max="13822" width="28.140625" style="937" customWidth="1"/>
    <col min="13823" max="13823" width="11" style="937" customWidth="1"/>
    <col min="13824" max="13824" width="14.42578125" style="937" customWidth="1"/>
    <col min="13825" max="13825" width="4.140625" style="937" customWidth="1"/>
    <col min="13826" max="13827" width="11" style="937" customWidth="1"/>
    <col min="13828" max="13828" width="14.42578125" style="937" customWidth="1"/>
    <col min="13829" max="13829" width="4.140625" style="937" customWidth="1"/>
    <col min="13830" max="13830" width="14.42578125" style="937" customWidth="1"/>
    <col min="13831" max="14026" width="11" style="937"/>
    <col min="14027" max="14027" width="43" style="937" customWidth="1"/>
    <col min="14028" max="14035" width="8.5703125" style="937" customWidth="1"/>
    <col min="14036" max="14036" width="28.42578125" style="937" customWidth="1"/>
    <col min="14037" max="14037" width="5.5703125" style="937" customWidth="1"/>
    <col min="14038" max="14039" width="7.5703125" style="937" customWidth="1"/>
    <col min="14040" max="14045" width="8" style="937" customWidth="1"/>
    <col min="14046" max="14046" width="8.140625" style="937" customWidth="1"/>
    <col min="14047" max="14047" width="8" style="937" customWidth="1"/>
    <col min="14048" max="14055" width="11" style="937" customWidth="1"/>
    <col min="14056" max="14057" width="14.42578125" style="937" customWidth="1"/>
    <col min="14058" max="14058" width="37.42578125" style="937" customWidth="1"/>
    <col min="14059" max="14060" width="11" style="937" customWidth="1"/>
    <col min="14061" max="14070" width="9.85546875" style="937" customWidth="1"/>
    <col min="14071" max="14074" width="11" style="937" customWidth="1"/>
    <col min="14075" max="14075" width="14.42578125" style="937" customWidth="1"/>
    <col min="14076" max="14076" width="4.140625" style="937" customWidth="1"/>
    <col min="14077" max="14077" width="13.42578125" style="937" customWidth="1"/>
    <col min="14078" max="14078" width="28.140625" style="937" customWidth="1"/>
    <col min="14079" max="14079" width="11" style="937" customWidth="1"/>
    <col min="14080" max="14080" width="14.42578125" style="937" customWidth="1"/>
    <col min="14081" max="14081" width="4.140625" style="937" customWidth="1"/>
    <col min="14082" max="14083" width="11" style="937" customWidth="1"/>
    <col min="14084" max="14084" width="14.42578125" style="937" customWidth="1"/>
    <col min="14085" max="14085" width="4.140625" style="937" customWidth="1"/>
    <col min="14086" max="14086" width="14.42578125" style="937" customWidth="1"/>
    <col min="14087" max="14282" width="11" style="937"/>
    <col min="14283" max="14283" width="43" style="937" customWidth="1"/>
    <col min="14284" max="14291" width="8.5703125" style="937" customWidth="1"/>
    <col min="14292" max="14292" width="28.42578125" style="937" customWidth="1"/>
    <col min="14293" max="14293" width="5.5703125" style="937" customWidth="1"/>
    <col min="14294" max="14295" width="7.5703125" style="937" customWidth="1"/>
    <col min="14296" max="14301" width="8" style="937" customWidth="1"/>
    <col min="14302" max="14302" width="8.140625" style="937" customWidth="1"/>
    <col min="14303" max="14303" width="8" style="937" customWidth="1"/>
    <col min="14304" max="14311" width="11" style="937" customWidth="1"/>
    <col min="14312" max="14313" width="14.42578125" style="937" customWidth="1"/>
    <col min="14314" max="14314" width="37.42578125" style="937" customWidth="1"/>
    <col min="14315" max="14316" width="11" style="937" customWidth="1"/>
    <col min="14317" max="14326" width="9.85546875" style="937" customWidth="1"/>
    <col min="14327" max="14330" width="11" style="937" customWidth="1"/>
    <col min="14331" max="14331" width="14.42578125" style="937" customWidth="1"/>
    <col min="14332" max="14332" width="4.140625" style="937" customWidth="1"/>
    <col min="14333" max="14333" width="13.42578125" style="937" customWidth="1"/>
    <col min="14334" max="14334" width="28.140625" style="937" customWidth="1"/>
    <col min="14335" max="14335" width="11" style="937" customWidth="1"/>
    <col min="14336" max="14336" width="14.42578125" style="937" customWidth="1"/>
    <col min="14337" max="14337" width="4.140625" style="937" customWidth="1"/>
    <col min="14338" max="14339" width="11" style="937" customWidth="1"/>
    <col min="14340" max="14340" width="14.42578125" style="937" customWidth="1"/>
    <col min="14341" max="14341" width="4.140625" style="937" customWidth="1"/>
    <col min="14342" max="14342" width="14.42578125" style="937" customWidth="1"/>
    <col min="14343" max="14538" width="11" style="937"/>
    <col min="14539" max="14539" width="43" style="937" customWidth="1"/>
    <col min="14540" max="14547" width="8.5703125" style="937" customWidth="1"/>
    <col min="14548" max="14548" width="28.42578125" style="937" customWidth="1"/>
    <col min="14549" max="14549" width="5.5703125" style="937" customWidth="1"/>
    <col min="14550" max="14551" width="7.5703125" style="937" customWidth="1"/>
    <col min="14552" max="14557" width="8" style="937" customWidth="1"/>
    <col min="14558" max="14558" width="8.140625" style="937" customWidth="1"/>
    <col min="14559" max="14559" width="8" style="937" customWidth="1"/>
    <col min="14560" max="14567" width="11" style="937" customWidth="1"/>
    <col min="14568" max="14569" width="14.42578125" style="937" customWidth="1"/>
    <col min="14570" max="14570" width="37.42578125" style="937" customWidth="1"/>
    <col min="14571" max="14572" width="11" style="937" customWidth="1"/>
    <col min="14573" max="14582" width="9.85546875" style="937" customWidth="1"/>
    <col min="14583" max="14586" width="11" style="937" customWidth="1"/>
    <col min="14587" max="14587" width="14.42578125" style="937" customWidth="1"/>
    <col min="14588" max="14588" width="4.140625" style="937" customWidth="1"/>
    <col min="14589" max="14589" width="13.42578125" style="937" customWidth="1"/>
    <col min="14590" max="14590" width="28.140625" style="937" customWidth="1"/>
    <col min="14591" max="14591" width="11" style="937" customWidth="1"/>
    <col min="14592" max="14592" width="14.42578125" style="937" customWidth="1"/>
    <col min="14593" max="14593" width="4.140625" style="937" customWidth="1"/>
    <col min="14594" max="14595" width="11" style="937" customWidth="1"/>
    <col min="14596" max="14596" width="14.42578125" style="937" customWidth="1"/>
    <col min="14597" max="14597" width="4.140625" style="937" customWidth="1"/>
    <col min="14598" max="14598" width="14.42578125" style="937" customWidth="1"/>
    <col min="14599" max="14794" width="11" style="937"/>
    <col min="14795" max="14795" width="43" style="937" customWidth="1"/>
    <col min="14796" max="14803" width="8.5703125" style="937" customWidth="1"/>
    <col min="14804" max="14804" width="28.42578125" style="937" customWidth="1"/>
    <col min="14805" max="14805" width="5.5703125" style="937" customWidth="1"/>
    <col min="14806" max="14807" width="7.5703125" style="937" customWidth="1"/>
    <col min="14808" max="14813" width="8" style="937" customWidth="1"/>
    <col min="14814" max="14814" width="8.140625" style="937" customWidth="1"/>
    <col min="14815" max="14815" width="8" style="937" customWidth="1"/>
    <col min="14816" max="14823" width="11" style="937" customWidth="1"/>
    <col min="14824" max="14825" width="14.42578125" style="937" customWidth="1"/>
    <col min="14826" max="14826" width="37.42578125" style="937" customWidth="1"/>
    <col min="14827" max="14828" width="11" style="937" customWidth="1"/>
    <col min="14829" max="14838" width="9.85546875" style="937" customWidth="1"/>
    <col min="14839" max="14842" width="11" style="937" customWidth="1"/>
    <col min="14843" max="14843" width="14.42578125" style="937" customWidth="1"/>
    <col min="14844" max="14844" width="4.140625" style="937" customWidth="1"/>
    <col min="14845" max="14845" width="13.42578125" style="937" customWidth="1"/>
    <col min="14846" max="14846" width="28.140625" style="937" customWidth="1"/>
    <col min="14847" max="14847" width="11" style="937" customWidth="1"/>
    <col min="14848" max="14848" width="14.42578125" style="937" customWidth="1"/>
    <col min="14849" max="14849" width="4.140625" style="937" customWidth="1"/>
    <col min="14850" max="14851" width="11" style="937" customWidth="1"/>
    <col min="14852" max="14852" width="14.42578125" style="937" customWidth="1"/>
    <col min="14853" max="14853" width="4.140625" style="937" customWidth="1"/>
    <col min="14854" max="14854" width="14.42578125" style="937" customWidth="1"/>
    <col min="14855" max="15050" width="11" style="937"/>
    <col min="15051" max="15051" width="43" style="937" customWidth="1"/>
    <col min="15052" max="15059" width="8.5703125" style="937" customWidth="1"/>
    <col min="15060" max="15060" width="28.42578125" style="937" customWidth="1"/>
    <col min="15061" max="15061" width="5.5703125" style="937" customWidth="1"/>
    <col min="15062" max="15063" width="7.5703125" style="937" customWidth="1"/>
    <col min="15064" max="15069" width="8" style="937" customWidth="1"/>
    <col min="15070" max="15070" width="8.140625" style="937" customWidth="1"/>
    <col min="15071" max="15071" width="8" style="937" customWidth="1"/>
    <col min="15072" max="15079" width="11" style="937" customWidth="1"/>
    <col min="15080" max="15081" width="14.42578125" style="937" customWidth="1"/>
    <col min="15082" max="15082" width="37.42578125" style="937" customWidth="1"/>
    <col min="15083" max="15084" width="11" style="937" customWidth="1"/>
    <col min="15085" max="15094" width="9.85546875" style="937" customWidth="1"/>
    <col min="15095" max="15098" width="11" style="937" customWidth="1"/>
    <col min="15099" max="15099" width="14.42578125" style="937" customWidth="1"/>
    <col min="15100" max="15100" width="4.140625" style="937" customWidth="1"/>
    <col min="15101" max="15101" width="13.42578125" style="937" customWidth="1"/>
    <col min="15102" max="15102" width="28.140625" style="937" customWidth="1"/>
    <col min="15103" max="15103" width="11" style="937" customWidth="1"/>
    <col min="15104" max="15104" width="14.42578125" style="937" customWidth="1"/>
    <col min="15105" max="15105" width="4.140625" style="937" customWidth="1"/>
    <col min="15106" max="15107" width="11" style="937" customWidth="1"/>
    <col min="15108" max="15108" width="14.42578125" style="937" customWidth="1"/>
    <col min="15109" max="15109" width="4.140625" style="937" customWidth="1"/>
    <col min="15110" max="15110" width="14.42578125" style="937" customWidth="1"/>
    <col min="15111" max="15306" width="11" style="937"/>
    <col min="15307" max="15307" width="43" style="937" customWidth="1"/>
    <col min="15308" max="15315" width="8.5703125" style="937" customWidth="1"/>
    <col min="15316" max="15316" width="28.42578125" style="937" customWidth="1"/>
    <col min="15317" max="15317" width="5.5703125" style="937" customWidth="1"/>
    <col min="15318" max="15319" width="7.5703125" style="937" customWidth="1"/>
    <col min="15320" max="15325" width="8" style="937" customWidth="1"/>
    <col min="15326" max="15326" width="8.140625" style="937" customWidth="1"/>
    <col min="15327" max="15327" width="8" style="937" customWidth="1"/>
    <col min="15328" max="15335" width="11" style="937" customWidth="1"/>
    <col min="15336" max="15337" width="14.42578125" style="937" customWidth="1"/>
    <col min="15338" max="15338" width="37.42578125" style="937" customWidth="1"/>
    <col min="15339" max="15340" width="11" style="937" customWidth="1"/>
    <col min="15341" max="15350" width="9.85546875" style="937" customWidth="1"/>
    <col min="15351" max="15354" width="11" style="937" customWidth="1"/>
    <col min="15355" max="15355" width="14.42578125" style="937" customWidth="1"/>
    <col min="15356" max="15356" width="4.140625" style="937" customWidth="1"/>
    <col min="15357" max="15357" width="13.42578125" style="937" customWidth="1"/>
    <col min="15358" max="15358" width="28.140625" style="937" customWidth="1"/>
    <col min="15359" max="15359" width="11" style="937" customWidth="1"/>
    <col min="15360" max="15360" width="14.42578125" style="937" customWidth="1"/>
    <col min="15361" max="15361" width="4.140625" style="937" customWidth="1"/>
    <col min="15362" max="15363" width="11" style="937" customWidth="1"/>
    <col min="15364" max="15364" width="14.42578125" style="937" customWidth="1"/>
    <col min="15365" max="15365" width="4.140625" style="937" customWidth="1"/>
    <col min="15366" max="15366" width="14.42578125" style="937" customWidth="1"/>
    <col min="15367" max="15562" width="11" style="937"/>
    <col min="15563" max="15563" width="43" style="937" customWidth="1"/>
    <col min="15564" max="15571" width="8.5703125" style="937" customWidth="1"/>
    <col min="15572" max="15572" width="28.42578125" style="937" customWidth="1"/>
    <col min="15573" max="15573" width="5.5703125" style="937" customWidth="1"/>
    <col min="15574" max="15575" width="7.5703125" style="937" customWidth="1"/>
    <col min="15576" max="15581" width="8" style="937" customWidth="1"/>
    <col min="15582" max="15582" width="8.140625" style="937" customWidth="1"/>
    <col min="15583" max="15583" width="8" style="937" customWidth="1"/>
    <col min="15584" max="15591" width="11" style="937" customWidth="1"/>
    <col min="15592" max="15593" width="14.42578125" style="937" customWidth="1"/>
    <col min="15594" max="15594" width="37.42578125" style="937" customWidth="1"/>
    <col min="15595" max="15596" width="11" style="937" customWidth="1"/>
    <col min="15597" max="15606" width="9.85546875" style="937" customWidth="1"/>
    <col min="15607" max="15610" width="11" style="937" customWidth="1"/>
    <col min="15611" max="15611" width="14.42578125" style="937" customWidth="1"/>
    <col min="15612" max="15612" width="4.140625" style="937" customWidth="1"/>
    <col min="15613" max="15613" width="13.42578125" style="937" customWidth="1"/>
    <col min="15614" max="15614" width="28.140625" style="937" customWidth="1"/>
    <col min="15615" max="15615" width="11" style="937" customWidth="1"/>
    <col min="15616" max="15616" width="14.42578125" style="937" customWidth="1"/>
    <col min="15617" max="15617" width="4.140625" style="937" customWidth="1"/>
    <col min="15618" max="15619" width="11" style="937" customWidth="1"/>
    <col min="15620" max="15620" width="14.42578125" style="937" customWidth="1"/>
    <col min="15621" max="15621" width="4.140625" style="937" customWidth="1"/>
    <col min="15622" max="15622" width="14.42578125" style="937" customWidth="1"/>
    <col min="15623" max="15818" width="11" style="937"/>
    <col min="15819" max="15819" width="43" style="937" customWidth="1"/>
    <col min="15820" max="15827" width="8.5703125" style="937" customWidth="1"/>
    <col min="15828" max="15828" width="28.42578125" style="937" customWidth="1"/>
    <col min="15829" max="15829" width="5.5703125" style="937" customWidth="1"/>
    <col min="15830" max="15831" width="7.5703125" style="937" customWidth="1"/>
    <col min="15832" max="15837" width="8" style="937" customWidth="1"/>
    <col min="15838" max="15838" width="8.140625" style="937" customWidth="1"/>
    <col min="15839" max="15839" width="8" style="937" customWidth="1"/>
    <col min="15840" max="15847" width="11" style="937" customWidth="1"/>
    <col min="15848" max="15849" width="14.42578125" style="937" customWidth="1"/>
    <col min="15850" max="15850" width="37.42578125" style="937" customWidth="1"/>
    <col min="15851" max="15852" width="11" style="937" customWidth="1"/>
    <col min="15853" max="15862" width="9.85546875" style="937" customWidth="1"/>
    <col min="15863" max="15866" width="11" style="937" customWidth="1"/>
    <col min="15867" max="15867" width="14.42578125" style="937" customWidth="1"/>
    <col min="15868" max="15868" width="4.140625" style="937" customWidth="1"/>
    <col min="15869" max="15869" width="13.42578125" style="937" customWidth="1"/>
    <col min="15870" max="15870" width="28.140625" style="937" customWidth="1"/>
    <col min="15871" max="15871" width="11" style="937" customWidth="1"/>
    <col min="15872" max="15872" width="14.42578125" style="937" customWidth="1"/>
    <col min="15873" max="15873" width="4.140625" style="937" customWidth="1"/>
    <col min="15874" max="15875" width="11" style="937" customWidth="1"/>
    <col min="15876" max="15876" width="14.42578125" style="937" customWidth="1"/>
    <col min="15877" max="15877" width="4.140625" style="937" customWidth="1"/>
    <col min="15878" max="15878" width="14.42578125" style="937" customWidth="1"/>
    <col min="15879" max="16074" width="11" style="937"/>
    <col min="16075" max="16075" width="43" style="937" customWidth="1"/>
    <col min="16076" max="16083" width="8.5703125" style="937" customWidth="1"/>
    <col min="16084" max="16084" width="28.42578125" style="937" customWidth="1"/>
    <col min="16085" max="16085" width="5.5703125" style="937" customWidth="1"/>
    <col min="16086" max="16087" width="7.5703125" style="937" customWidth="1"/>
    <col min="16088" max="16093" width="8" style="937" customWidth="1"/>
    <col min="16094" max="16094" width="8.140625" style="937" customWidth="1"/>
    <col min="16095" max="16095" width="8" style="937" customWidth="1"/>
    <col min="16096" max="16103" width="11" style="937" customWidth="1"/>
    <col min="16104" max="16105" width="14.42578125" style="937" customWidth="1"/>
    <col min="16106" max="16106" width="37.42578125" style="937" customWidth="1"/>
    <col min="16107" max="16108" width="11" style="937" customWidth="1"/>
    <col min="16109" max="16118" width="9.85546875" style="937" customWidth="1"/>
    <col min="16119" max="16122" width="11" style="937" customWidth="1"/>
    <col min="16123" max="16123" width="14.42578125" style="937" customWidth="1"/>
    <col min="16124" max="16124" width="4.140625" style="937" customWidth="1"/>
    <col min="16125" max="16125" width="13.42578125" style="937" customWidth="1"/>
    <col min="16126" max="16126" width="28.140625" style="937" customWidth="1"/>
    <col min="16127" max="16127" width="11" style="937" customWidth="1"/>
    <col min="16128" max="16128" width="14.42578125" style="937" customWidth="1"/>
    <col min="16129" max="16129" width="4.140625" style="937" customWidth="1"/>
    <col min="16130" max="16131" width="11" style="937" customWidth="1"/>
    <col min="16132" max="16132" width="14.42578125" style="937" customWidth="1"/>
    <col min="16133" max="16133" width="4.140625" style="937" customWidth="1"/>
    <col min="16134" max="16134" width="14.42578125" style="937" customWidth="1"/>
    <col min="16135" max="16384" width="11" style="937"/>
  </cols>
  <sheetData>
    <row r="1" spans="1:10" ht="24.75" customHeight="1">
      <c r="A1" s="934" t="s">
        <v>805</v>
      </c>
      <c r="J1" s="936" t="s">
        <v>806</v>
      </c>
    </row>
    <row r="2" spans="1:10" ht="18.95" customHeight="1">
      <c r="J2" s="938"/>
    </row>
    <row r="3" spans="1:10" s="939" customFormat="1" ht="18.95" customHeight="1">
      <c r="A3" s="1405" t="s">
        <v>2495</v>
      </c>
      <c r="B3" s="931"/>
      <c r="C3" s="935"/>
      <c r="D3" s="935"/>
      <c r="E3" s="423"/>
      <c r="G3" s="940"/>
      <c r="I3" s="1225"/>
      <c r="J3" s="1584" t="s">
        <v>2494</v>
      </c>
    </row>
    <row r="4" spans="1:10" s="939" customFormat="1" ht="18.95" customHeight="1">
      <c r="A4" s="1406" t="s">
        <v>807</v>
      </c>
      <c r="B4" s="931"/>
      <c r="C4" s="935"/>
      <c r="D4" s="935"/>
      <c r="E4" s="931"/>
      <c r="F4" s="423"/>
      <c r="G4" s="423"/>
      <c r="H4" s="2619" t="s">
        <v>808</v>
      </c>
      <c r="I4" s="2619"/>
      <c r="J4" s="2619"/>
    </row>
    <row r="5" spans="1:10" s="939" customFormat="1" ht="18.95" customHeight="1">
      <c r="A5" s="1407" t="s">
        <v>809</v>
      </c>
      <c r="B5" s="931"/>
      <c r="C5" s="935"/>
      <c r="D5" s="935"/>
      <c r="E5" s="931"/>
      <c r="F5" s="931"/>
      <c r="G5" s="931"/>
      <c r="H5" s="423"/>
      <c r="I5" s="931"/>
      <c r="J5" s="942"/>
    </row>
    <row r="6" spans="1:10" s="939" customFormat="1" ht="18.95" customHeight="1">
      <c r="A6" s="941"/>
      <c r="B6" s="931"/>
      <c r="C6" s="935"/>
      <c r="D6" s="935"/>
      <c r="E6" s="931"/>
      <c r="F6" s="931"/>
      <c r="G6" s="931"/>
      <c r="H6" s="423"/>
      <c r="I6" s="931"/>
      <c r="J6" s="942"/>
    </row>
    <row r="7" spans="1:10" s="931" customFormat="1" ht="16.5" customHeight="1">
      <c r="C7" s="943" t="str">
        <f>LEFT(F7,4)+1&amp;"-"&amp;RIGHT(F7,4)+1</f>
        <v>2025-2024</v>
      </c>
      <c r="F7" s="943" t="str">
        <f>LEFT(I7,4)+1&amp;"-"&amp;RIGHT(I7,4)+1</f>
        <v>2024-2023</v>
      </c>
      <c r="I7" s="943" t="s">
        <v>2269</v>
      </c>
      <c r="J7" s="944"/>
    </row>
    <row r="8" spans="1:10" s="931" customFormat="1" ht="8.1" customHeight="1">
      <c r="A8" s="946"/>
      <c r="J8" s="944"/>
    </row>
    <row r="9" spans="1:10" s="943" customFormat="1" ht="14.45" customHeight="1">
      <c r="A9" s="1408" t="s">
        <v>1671</v>
      </c>
      <c r="J9" s="1409" t="s">
        <v>1672</v>
      </c>
    </row>
    <row r="10" spans="1:10" s="947" customFormat="1" ht="16.5" customHeight="1">
      <c r="A10" s="1410" t="s">
        <v>810</v>
      </c>
      <c r="B10" s="931"/>
      <c r="C10" s="1411">
        <v>17450</v>
      </c>
      <c r="F10" s="1411">
        <v>16610</v>
      </c>
      <c r="I10" s="1411">
        <v>15880</v>
      </c>
      <c r="J10" s="1412" t="s">
        <v>244</v>
      </c>
    </row>
    <row r="11" spans="1:10" s="947" customFormat="1" ht="16.5" customHeight="1">
      <c r="A11" s="1413" t="s">
        <v>811</v>
      </c>
      <c r="B11" s="931"/>
      <c r="C11" s="1411">
        <v>5676</v>
      </c>
      <c r="F11" s="1411">
        <v>5186</v>
      </c>
      <c r="I11" s="1411">
        <v>4714</v>
      </c>
      <c r="J11" s="1414" t="s">
        <v>270</v>
      </c>
    </row>
    <row r="12" spans="1:10" s="947" customFormat="1" ht="14.45" customHeight="1">
      <c r="B12" s="931"/>
      <c r="J12" s="1415"/>
    </row>
    <row r="13" spans="1:10" s="947" customFormat="1" ht="14.45" customHeight="1">
      <c r="A13" s="1408" t="s">
        <v>2221</v>
      </c>
      <c r="B13" s="931"/>
      <c r="J13" s="1409" t="s">
        <v>1673</v>
      </c>
    </row>
    <row r="14" spans="1:10" s="947" customFormat="1" ht="14.45" customHeight="1">
      <c r="A14" s="1410" t="s">
        <v>810</v>
      </c>
      <c r="B14" s="931"/>
      <c r="C14" s="1411">
        <v>3407</v>
      </c>
      <c r="D14" s="1411"/>
      <c r="E14" s="1411"/>
      <c r="F14" s="1411">
        <v>3344</v>
      </c>
      <c r="I14" s="1411">
        <v>3078</v>
      </c>
      <c r="J14" s="1412" t="s">
        <v>244</v>
      </c>
    </row>
    <row r="15" spans="1:10" s="947" customFormat="1" ht="19.5" customHeight="1">
      <c r="A15" s="1772" t="s">
        <v>2029</v>
      </c>
      <c r="B15" s="946"/>
      <c r="C15" s="1411">
        <v>1350</v>
      </c>
      <c r="D15" s="1411"/>
      <c r="E15" s="1411"/>
      <c r="F15" s="1411">
        <v>1271</v>
      </c>
      <c r="G15" s="952"/>
      <c r="H15" s="952"/>
      <c r="I15" s="1411">
        <v>1099</v>
      </c>
      <c r="J15" s="1773" t="s">
        <v>270</v>
      </c>
    </row>
    <row r="16" spans="1:10" s="947" customFormat="1" ht="19.5" customHeight="1">
      <c r="B16" s="931"/>
      <c r="C16" s="931"/>
      <c r="D16" s="931"/>
      <c r="E16" s="931"/>
      <c r="F16" s="931"/>
      <c r="G16" s="931"/>
      <c r="H16" s="931"/>
      <c r="I16" s="931"/>
      <c r="J16" s="948"/>
    </row>
    <row r="17" spans="1:11" s="947" customFormat="1" ht="19.5" customHeight="1">
      <c r="B17" s="931"/>
      <c r="C17" s="931"/>
      <c r="D17" s="931"/>
      <c r="E17" s="931"/>
      <c r="F17" s="931"/>
      <c r="G17" s="931"/>
      <c r="H17" s="931"/>
      <c r="I17" s="931"/>
    </row>
    <row r="18" spans="1:11" s="947" customFormat="1" ht="18.95" customHeight="1">
      <c r="A18" s="1405" t="s">
        <v>2496</v>
      </c>
      <c r="B18" s="1571"/>
      <c r="C18" s="1572"/>
      <c r="D18" s="1572"/>
      <c r="E18" s="1571"/>
      <c r="F18" s="1571"/>
      <c r="G18" s="1571"/>
      <c r="H18" s="2620" t="s">
        <v>2497</v>
      </c>
      <c r="I18" s="2620"/>
      <c r="J18" s="2620"/>
      <c r="K18" s="948"/>
    </row>
    <row r="19" spans="1:11" s="931" customFormat="1" ht="18.95" customHeight="1">
      <c r="A19" s="1406" t="s">
        <v>812</v>
      </c>
      <c r="B19" s="946"/>
      <c r="C19" s="1563"/>
      <c r="D19" s="1563"/>
      <c r="E19" s="946"/>
      <c r="F19" s="946"/>
      <c r="G19" s="946"/>
      <c r="H19" s="2621" t="s">
        <v>813</v>
      </c>
      <c r="I19" s="2621"/>
      <c r="J19" s="2621"/>
      <c r="K19" s="950"/>
    </row>
    <row r="20" spans="1:11" s="931" customFormat="1" ht="18.95" customHeight="1">
      <c r="A20" s="952" t="s">
        <v>814</v>
      </c>
      <c r="B20" s="946"/>
      <c r="C20" s="1563"/>
      <c r="D20" s="1563"/>
      <c r="E20" s="946"/>
      <c r="F20" s="946"/>
      <c r="G20" s="232"/>
      <c r="H20" s="232"/>
      <c r="I20" s="2621" t="s">
        <v>815</v>
      </c>
      <c r="J20" s="2621"/>
      <c r="K20" s="945"/>
    </row>
    <row r="21" spans="1:11" s="931" customFormat="1" ht="18.95" customHeight="1">
      <c r="A21" s="952"/>
      <c r="B21" s="946"/>
      <c r="C21" s="1563"/>
      <c r="D21" s="1563"/>
      <c r="E21" s="946"/>
      <c r="F21" s="946"/>
      <c r="G21" s="232"/>
      <c r="H21" s="232"/>
      <c r="I21" s="946"/>
      <c r="J21" s="1573"/>
      <c r="K21" s="945"/>
    </row>
    <row r="22" spans="1:11" s="947" customFormat="1" ht="16.5" customHeight="1">
      <c r="A22" s="1690" t="s">
        <v>2236</v>
      </c>
      <c r="B22" s="2622" t="s">
        <v>816</v>
      </c>
      <c r="C22" s="2622"/>
      <c r="D22" s="2622"/>
      <c r="E22" s="2622"/>
      <c r="F22" s="2622"/>
      <c r="G22" s="2622"/>
      <c r="H22" s="2623" t="s">
        <v>244</v>
      </c>
      <c r="I22" s="2623"/>
      <c r="J22" s="1592" t="s">
        <v>2235</v>
      </c>
    </row>
    <row r="23" spans="1:11" s="947" customFormat="1" ht="12.95" customHeight="1">
      <c r="A23" s="952"/>
      <c r="B23" s="952"/>
      <c r="C23" s="952"/>
      <c r="D23" s="952"/>
      <c r="E23" s="952"/>
      <c r="F23" s="952"/>
      <c r="G23" s="952"/>
      <c r="H23" s="2624" t="s">
        <v>810</v>
      </c>
      <c r="I23" s="2624"/>
      <c r="J23" s="952"/>
    </row>
    <row r="24" spans="1:11" s="947" customFormat="1" ht="12.95" customHeight="1">
      <c r="A24" s="946"/>
      <c r="B24" s="952"/>
      <c r="C24" s="952"/>
      <c r="D24" s="952"/>
      <c r="E24" s="952"/>
      <c r="F24" s="952"/>
      <c r="G24" s="952"/>
      <c r="H24" s="946"/>
      <c r="I24" s="1572"/>
      <c r="J24" s="951"/>
      <c r="K24" s="931"/>
    </row>
    <row r="25" spans="1:11" s="947" customFormat="1" ht="12.95" customHeight="1">
      <c r="A25" s="946"/>
      <c r="B25" s="2625" t="s">
        <v>2276</v>
      </c>
      <c r="C25" s="2625"/>
      <c r="D25" s="2623" t="s">
        <v>2164</v>
      </c>
      <c r="E25" s="2623"/>
      <c r="F25" s="2623" t="s">
        <v>1674</v>
      </c>
      <c r="G25" s="2623"/>
      <c r="H25" s="1571" t="s">
        <v>11</v>
      </c>
      <c r="I25" s="1572" t="s">
        <v>263</v>
      </c>
      <c r="J25" s="951"/>
      <c r="K25" s="931"/>
    </row>
    <row r="26" spans="1:11" s="947" customFormat="1" ht="12.95" customHeight="1">
      <c r="A26" s="946"/>
      <c r="B26" s="2626" t="s">
        <v>2277</v>
      </c>
      <c r="C26" s="2626"/>
      <c r="D26" s="2626" t="s">
        <v>2165</v>
      </c>
      <c r="E26" s="2627"/>
      <c r="F26" s="2627" t="s">
        <v>817</v>
      </c>
      <c r="G26" s="2627"/>
      <c r="H26" s="1416" t="s">
        <v>264</v>
      </c>
      <c r="I26" s="1416" t="s">
        <v>332</v>
      </c>
      <c r="J26" s="951"/>
      <c r="K26" s="946"/>
    </row>
    <row r="27" spans="1:11" s="947" customFormat="1" ht="8.1" customHeight="1">
      <c r="A27" s="952"/>
      <c r="B27" s="946"/>
      <c r="C27" s="946"/>
      <c r="D27" s="1563"/>
      <c r="E27" s="1563"/>
      <c r="F27" s="946"/>
      <c r="G27" s="1563"/>
      <c r="H27" s="946"/>
      <c r="I27" s="970"/>
      <c r="J27" s="954"/>
      <c r="K27" s="946"/>
    </row>
    <row r="28" spans="1:11" s="947" customFormat="1" ht="21.75" customHeight="1">
      <c r="A28" s="1772" t="s">
        <v>1542</v>
      </c>
      <c r="B28" s="1422">
        <v>72</v>
      </c>
      <c r="C28" s="583"/>
      <c r="D28" s="1422">
        <v>73</v>
      </c>
      <c r="E28" s="1949"/>
      <c r="F28" s="1422">
        <v>73</v>
      </c>
      <c r="G28" s="1574"/>
      <c r="H28" s="1943">
        <v>225</v>
      </c>
      <c r="I28" s="1943">
        <v>49</v>
      </c>
      <c r="J28" s="1575" t="s">
        <v>1543</v>
      </c>
      <c r="K28" s="955"/>
    </row>
    <row r="29" spans="1:11" s="947" customFormat="1" ht="18" customHeight="1">
      <c r="A29" s="1772" t="s">
        <v>818</v>
      </c>
      <c r="B29" s="1422">
        <v>838</v>
      </c>
      <c r="C29" s="583"/>
      <c r="D29" s="1422">
        <v>830</v>
      </c>
      <c r="E29" s="1579"/>
      <c r="F29" s="1422">
        <v>727</v>
      </c>
      <c r="G29" s="1574"/>
      <c r="H29" s="1943">
        <v>2459</v>
      </c>
      <c r="I29" s="1943">
        <v>854</v>
      </c>
      <c r="J29" s="1575" t="s">
        <v>1837</v>
      </c>
      <c r="K29" s="955"/>
    </row>
    <row r="30" spans="1:11" s="947" customFormat="1" ht="18" customHeight="1">
      <c r="A30" s="1772" t="s">
        <v>819</v>
      </c>
      <c r="B30" s="1422">
        <v>667</v>
      </c>
      <c r="C30" s="583"/>
      <c r="D30" s="1422">
        <v>652</v>
      </c>
      <c r="E30" s="1579"/>
      <c r="F30" s="1422">
        <v>956</v>
      </c>
      <c r="G30" s="1574"/>
      <c r="H30" s="1943">
        <v>2304</v>
      </c>
      <c r="I30" s="1943">
        <v>612</v>
      </c>
      <c r="J30" s="1575" t="s">
        <v>1838</v>
      </c>
      <c r="K30" s="955"/>
    </row>
    <row r="31" spans="1:11" s="947" customFormat="1" ht="18" customHeight="1">
      <c r="A31" s="2056" t="s">
        <v>820</v>
      </c>
      <c r="B31" s="1422">
        <v>856</v>
      </c>
      <c r="C31" s="583"/>
      <c r="D31" s="1422">
        <v>674</v>
      </c>
      <c r="E31" s="1579"/>
      <c r="F31" s="1422">
        <v>1397</v>
      </c>
      <c r="G31" s="1574"/>
      <c r="H31" s="1943">
        <v>2958</v>
      </c>
      <c r="I31" s="1943">
        <v>906</v>
      </c>
      <c r="J31" s="957" t="s">
        <v>1839</v>
      </c>
      <c r="K31" s="955"/>
    </row>
    <row r="32" spans="1:11" s="947" customFormat="1" ht="18" customHeight="1">
      <c r="A32" s="2056" t="s">
        <v>821</v>
      </c>
      <c r="B32" s="1422">
        <v>535</v>
      </c>
      <c r="C32" s="583"/>
      <c r="D32" s="1422">
        <v>437</v>
      </c>
      <c r="E32" s="1579"/>
      <c r="F32" s="1422">
        <v>188</v>
      </c>
      <c r="G32" s="1574"/>
      <c r="H32" s="1943">
        <v>1172</v>
      </c>
      <c r="I32" s="1943">
        <v>261</v>
      </c>
      <c r="J32" s="957" t="s">
        <v>1840</v>
      </c>
      <c r="K32" s="955"/>
    </row>
    <row r="33" spans="1:11" s="947" customFormat="1" ht="18" customHeight="1">
      <c r="A33" s="2056" t="s">
        <v>822</v>
      </c>
      <c r="B33" s="1422">
        <v>328</v>
      </c>
      <c r="C33" s="583"/>
      <c r="D33" s="1422">
        <v>296</v>
      </c>
      <c r="E33" s="1579"/>
      <c r="F33" s="1422">
        <v>726</v>
      </c>
      <c r="G33" s="1574"/>
      <c r="H33" s="1943">
        <v>1383</v>
      </c>
      <c r="I33" s="1419">
        <v>360</v>
      </c>
      <c r="J33" s="957" t="s">
        <v>1841</v>
      </c>
      <c r="K33" s="955"/>
    </row>
    <row r="34" spans="1:11" s="947" customFormat="1" ht="18" customHeight="1">
      <c r="A34" s="2056" t="s">
        <v>823</v>
      </c>
      <c r="B34" s="1422">
        <v>1107</v>
      </c>
      <c r="C34" s="583"/>
      <c r="D34" s="1422">
        <v>24</v>
      </c>
      <c r="E34" s="1227"/>
      <c r="F34" s="1422">
        <v>939</v>
      </c>
      <c r="G34" s="1574"/>
      <c r="H34" s="1943">
        <v>2395</v>
      </c>
      <c r="I34" s="1419">
        <v>1069</v>
      </c>
      <c r="J34" s="957" t="s">
        <v>1675</v>
      </c>
      <c r="K34" s="955"/>
    </row>
    <row r="35" spans="1:11" s="947" customFormat="1" ht="18" customHeight="1">
      <c r="A35" s="1772" t="s">
        <v>824</v>
      </c>
      <c r="B35" s="1422">
        <v>71</v>
      </c>
      <c r="C35" s="583"/>
      <c r="D35" s="1422">
        <v>4</v>
      </c>
      <c r="E35" s="1579"/>
      <c r="F35" s="1422">
        <v>78</v>
      </c>
      <c r="G35" s="1574"/>
      <c r="H35" s="1943">
        <v>179</v>
      </c>
      <c r="I35" s="1419">
        <v>138</v>
      </c>
      <c r="J35" s="957" t="s">
        <v>1676</v>
      </c>
      <c r="K35" s="955"/>
    </row>
    <row r="36" spans="1:11" s="947" customFormat="1" ht="18" customHeight="1">
      <c r="A36" s="2056" t="s">
        <v>825</v>
      </c>
      <c r="B36" s="1422">
        <v>568</v>
      </c>
      <c r="C36" s="583"/>
      <c r="D36" s="1422">
        <v>426</v>
      </c>
      <c r="E36" s="1579"/>
      <c r="F36" s="1422">
        <v>442</v>
      </c>
      <c r="G36" s="1574"/>
      <c r="H36" s="1943">
        <v>1497</v>
      </c>
      <c r="I36" s="1419">
        <v>432</v>
      </c>
      <c r="J36" s="957" t="s">
        <v>1677</v>
      </c>
      <c r="K36" s="955"/>
    </row>
    <row r="37" spans="1:11" s="947" customFormat="1" ht="18" customHeight="1">
      <c r="A37" s="2056" t="s">
        <v>826</v>
      </c>
      <c r="B37" s="1422">
        <v>218</v>
      </c>
      <c r="C37" s="583"/>
      <c r="D37" s="1422">
        <v>210</v>
      </c>
      <c r="E37" s="1579"/>
      <c r="F37" s="1422">
        <v>176</v>
      </c>
      <c r="G37" s="1574"/>
      <c r="H37" s="1943">
        <v>616</v>
      </c>
      <c r="I37" s="1419">
        <v>247</v>
      </c>
      <c r="J37" s="957" t="s">
        <v>1678</v>
      </c>
      <c r="K37" s="955"/>
    </row>
    <row r="38" spans="1:11" s="948" customFormat="1" ht="18" customHeight="1">
      <c r="A38" s="2056" t="s">
        <v>827</v>
      </c>
      <c r="B38" s="1422">
        <v>48</v>
      </c>
      <c r="C38" s="583"/>
      <c r="D38" s="1422">
        <v>31</v>
      </c>
      <c r="E38" s="1579"/>
      <c r="F38" s="1422">
        <v>23</v>
      </c>
      <c r="G38" s="1574"/>
      <c r="H38" s="1943">
        <v>105</v>
      </c>
      <c r="I38" s="1419">
        <v>51</v>
      </c>
      <c r="J38" s="957" t="s">
        <v>828</v>
      </c>
      <c r="K38" s="955"/>
    </row>
    <row r="39" spans="1:11" s="948" customFormat="1" ht="18" customHeight="1">
      <c r="A39" s="947" t="s">
        <v>2270</v>
      </c>
      <c r="B39" s="1422">
        <v>230</v>
      </c>
      <c r="C39" s="583"/>
      <c r="D39" s="1422">
        <v>63</v>
      </c>
      <c r="E39" s="1579"/>
      <c r="F39" s="1422">
        <v>15</v>
      </c>
      <c r="G39" s="1574"/>
      <c r="H39" s="1943">
        <v>308</v>
      </c>
      <c r="I39" s="1419">
        <v>103</v>
      </c>
      <c r="J39" s="957" t="s">
        <v>2274</v>
      </c>
      <c r="K39" s="955"/>
    </row>
    <row r="40" spans="1:11" s="948" customFormat="1" ht="18" customHeight="1">
      <c r="A40" s="2056" t="s">
        <v>2273</v>
      </c>
      <c r="B40" s="1422">
        <v>243</v>
      </c>
      <c r="C40" s="583"/>
      <c r="D40" s="1422">
        <v>128</v>
      </c>
      <c r="E40" s="1579"/>
      <c r="F40" s="1422">
        <v>71</v>
      </c>
      <c r="G40" s="1574"/>
      <c r="H40" s="1943">
        <v>479</v>
      </c>
      <c r="I40" s="1419">
        <v>142</v>
      </c>
      <c r="J40" s="947" t="s">
        <v>2271</v>
      </c>
      <c r="K40" s="955"/>
    </row>
    <row r="41" spans="1:11" s="947" customFormat="1" ht="15" customHeight="1">
      <c r="A41" s="952" t="s">
        <v>2272</v>
      </c>
      <c r="B41" s="1422">
        <v>33</v>
      </c>
      <c r="C41" s="583"/>
      <c r="D41" s="1422">
        <v>20</v>
      </c>
      <c r="E41" s="1579"/>
      <c r="F41" s="1422">
        <v>9</v>
      </c>
      <c r="G41" s="1574"/>
      <c r="H41" s="1943">
        <v>66</v>
      </c>
      <c r="I41" s="1419">
        <v>17</v>
      </c>
      <c r="J41" s="957" t="s">
        <v>2275</v>
      </c>
      <c r="K41" s="956"/>
    </row>
    <row r="42" spans="1:11" s="947" customFormat="1" ht="15" customHeight="1">
      <c r="A42" s="952" t="s">
        <v>830</v>
      </c>
      <c r="B42" s="1422">
        <v>10</v>
      </c>
      <c r="C42" s="583"/>
      <c r="D42" s="1422">
        <v>15</v>
      </c>
      <c r="E42" s="1579"/>
      <c r="F42" s="1422">
        <v>12</v>
      </c>
      <c r="G42" s="1944"/>
      <c r="H42" s="1943">
        <v>37</v>
      </c>
      <c r="I42" s="1419">
        <v>17</v>
      </c>
      <c r="J42" s="957" t="s">
        <v>831</v>
      </c>
      <c r="K42" s="956"/>
    </row>
    <row r="43" spans="1:11" s="947" customFormat="1" ht="18" customHeight="1">
      <c r="A43" s="2056" t="s">
        <v>829</v>
      </c>
      <c r="B43" s="1422">
        <v>517</v>
      </c>
      <c r="C43" s="583"/>
      <c r="D43" s="1422">
        <v>271</v>
      </c>
      <c r="E43" s="1579"/>
      <c r="F43" s="1422">
        <v>195</v>
      </c>
      <c r="G43" s="1574"/>
      <c r="H43" s="1943">
        <v>1036</v>
      </c>
      <c r="I43" s="1419">
        <v>340</v>
      </c>
      <c r="J43" s="957" t="s">
        <v>1679</v>
      </c>
      <c r="K43" s="955"/>
    </row>
    <row r="44" spans="1:11" s="947" customFormat="1" ht="15" customHeight="1">
      <c r="A44" s="952" t="s">
        <v>832</v>
      </c>
      <c r="B44" s="1422">
        <v>18</v>
      </c>
      <c r="C44" s="583"/>
      <c r="D44" s="1422">
        <v>21</v>
      </c>
      <c r="E44" s="1579"/>
      <c r="F44" s="1422">
        <v>3</v>
      </c>
      <c r="G44" s="1944"/>
      <c r="H44" s="1943">
        <v>42</v>
      </c>
      <c r="I44" s="1419">
        <v>15</v>
      </c>
      <c r="J44" s="957" t="s">
        <v>833</v>
      </c>
      <c r="K44" s="956"/>
    </row>
    <row r="45" spans="1:11" s="947" customFormat="1" ht="15" customHeight="1">
      <c r="A45" s="952" t="s">
        <v>834</v>
      </c>
      <c r="B45" s="1422">
        <v>40</v>
      </c>
      <c r="C45" s="583"/>
      <c r="D45" s="1422">
        <v>22</v>
      </c>
      <c r="E45" s="1579"/>
      <c r="F45" s="1422">
        <v>1</v>
      </c>
      <c r="G45" s="1574"/>
      <c r="H45" s="1943">
        <v>63</v>
      </c>
      <c r="I45" s="1419">
        <v>27</v>
      </c>
      <c r="J45" s="957" t="s">
        <v>1680</v>
      </c>
      <c r="K45" s="956"/>
    </row>
    <row r="46" spans="1:11" s="947" customFormat="1" ht="15" customHeight="1">
      <c r="A46" s="2056" t="s">
        <v>2022</v>
      </c>
      <c r="B46" s="1945">
        <v>40</v>
      </c>
      <c r="C46" s="1581"/>
      <c r="D46" s="1945">
        <v>40</v>
      </c>
      <c r="E46" s="1950"/>
      <c r="F46" s="1945">
        <v>46</v>
      </c>
      <c r="G46" s="1946"/>
      <c r="H46" s="1943">
        <v>126</v>
      </c>
      <c r="I46" s="1419">
        <v>36</v>
      </c>
      <c r="J46" s="957" t="s">
        <v>1396</v>
      </c>
      <c r="K46" s="955"/>
    </row>
    <row r="47" spans="1:11" s="947" customFormat="1" ht="15" customHeight="1">
      <c r="A47" s="1576"/>
      <c r="B47" s="1578"/>
      <c r="C47" s="1581"/>
      <c r="D47" s="1578"/>
      <c r="E47" s="1581"/>
      <c r="F47" s="1944"/>
      <c r="G47" s="1946"/>
      <c r="H47" s="1947"/>
      <c r="I47" s="1947"/>
      <c r="J47" s="957"/>
      <c r="K47" s="955"/>
    </row>
    <row r="48" spans="1:11" s="947" customFormat="1" ht="12.75" customHeight="1">
      <c r="A48" s="1577" t="s">
        <v>617</v>
      </c>
      <c r="B48" s="1580">
        <f>SUM(B28:B46)</f>
        <v>6439</v>
      </c>
      <c r="C48" s="1582">
        <f t="shared" ref="C48" si="0">SUM(C30:C45)</f>
        <v>0</v>
      </c>
      <c r="D48" s="1580">
        <f>SUM(D28:D46)</f>
        <v>4237</v>
      </c>
      <c r="E48" s="1571"/>
      <c r="F48" s="1943">
        <f>SUM(F28:F46)</f>
        <v>6077</v>
      </c>
      <c r="G48" s="1948"/>
      <c r="H48" s="1943">
        <f>SUM(H28:H46)</f>
        <v>17450</v>
      </c>
      <c r="I48" s="1419">
        <f>SUM(I28:I46)</f>
        <v>5676</v>
      </c>
      <c r="J48" s="2114" t="s">
        <v>1626</v>
      </c>
      <c r="K48" s="956"/>
    </row>
    <row r="49" spans="1:11" s="947" customFormat="1" ht="6" customHeight="1">
      <c r="A49" s="952"/>
      <c r="B49" s="946"/>
      <c r="C49" s="1563"/>
      <c r="D49" s="1563"/>
      <c r="E49" s="946"/>
      <c r="F49" s="946"/>
      <c r="G49" s="946"/>
      <c r="H49" s="232"/>
      <c r="I49" s="946"/>
      <c r="J49" s="957"/>
      <c r="K49" s="952"/>
    </row>
    <row r="50" spans="1:11" s="947" customFormat="1" ht="16.5" customHeight="1">
      <c r="A50" s="952"/>
      <c r="B50" s="946"/>
      <c r="C50" s="1563"/>
      <c r="D50" s="1563"/>
      <c r="E50" s="946"/>
      <c r="F50" s="946"/>
      <c r="G50" s="946"/>
      <c r="H50" s="232"/>
      <c r="I50" s="946"/>
      <c r="J50" s="1583"/>
      <c r="K50" s="952"/>
    </row>
    <row r="51" spans="1:11" s="947" customFormat="1" ht="6" customHeight="1">
      <c r="A51" s="952"/>
      <c r="B51" s="946"/>
      <c r="C51" s="1563"/>
      <c r="D51" s="1563"/>
      <c r="E51" s="946"/>
      <c r="F51" s="946"/>
      <c r="G51" s="946"/>
      <c r="H51" s="232"/>
      <c r="I51" s="946"/>
      <c r="J51" s="957"/>
      <c r="K51" s="952"/>
    </row>
    <row r="52" spans="1:11" s="947" customFormat="1" ht="6" customHeight="1">
      <c r="A52" s="952"/>
      <c r="B52" s="946"/>
      <c r="C52" s="1563"/>
      <c r="D52" s="1563"/>
      <c r="E52" s="946"/>
      <c r="F52" s="946"/>
      <c r="G52" s="946"/>
      <c r="H52" s="232"/>
      <c r="I52" s="946"/>
      <c r="J52" s="957"/>
      <c r="K52" s="952"/>
    </row>
    <row r="53" spans="1:11" s="947" customFormat="1" ht="6" customHeight="1">
      <c r="A53" s="952"/>
      <c r="B53" s="946"/>
      <c r="C53" s="1563"/>
      <c r="D53" s="1563"/>
      <c r="E53" s="946"/>
      <c r="F53" s="946"/>
      <c r="G53" s="946"/>
      <c r="H53" s="232"/>
      <c r="I53" s="946"/>
      <c r="J53" s="957"/>
      <c r="K53" s="952"/>
    </row>
    <row r="54" spans="1:11" s="947" customFormat="1" ht="6" customHeight="1">
      <c r="A54" s="952"/>
      <c r="B54" s="946"/>
      <c r="C54" s="1563"/>
      <c r="D54" s="1563"/>
      <c r="E54" s="946"/>
      <c r="F54" s="946"/>
      <c r="G54" s="946"/>
      <c r="H54" s="232"/>
      <c r="I54" s="946"/>
      <c r="J54" s="957"/>
      <c r="K54" s="952"/>
    </row>
    <row r="55" spans="1:11" s="947" customFormat="1" ht="6" customHeight="1">
      <c r="A55" s="952"/>
      <c r="B55" s="946"/>
      <c r="C55" s="1563"/>
      <c r="D55" s="1563"/>
      <c r="E55" s="946"/>
      <c r="F55" s="946"/>
      <c r="G55" s="946"/>
      <c r="H55" s="232"/>
      <c r="I55" s="946"/>
      <c r="J55" s="957"/>
      <c r="K55" s="952"/>
    </row>
    <row r="56" spans="1:11" s="947" customFormat="1" ht="6" customHeight="1">
      <c r="A56" s="952"/>
      <c r="B56" s="946"/>
      <c r="C56" s="1563"/>
      <c r="D56" s="1563"/>
      <c r="E56" s="946"/>
      <c r="F56" s="946"/>
      <c r="G56" s="946"/>
      <c r="H56" s="232"/>
      <c r="I56" s="946"/>
      <c r="J56" s="957"/>
      <c r="K56" s="952"/>
    </row>
    <row r="57" spans="1:11" s="931" customFormat="1" ht="12.75" customHeight="1">
      <c r="A57" s="946"/>
      <c r="B57" s="946"/>
      <c r="C57" s="1563"/>
      <c r="D57" s="1563"/>
      <c r="E57" s="946"/>
      <c r="F57" s="946"/>
      <c r="G57" s="946"/>
      <c r="H57" s="232"/>
      <c r="I57" s="946"/>
      <c r="J57" s="946"/>
      <c r="K57" s="946"/>
    </row>
    <row r="58" spans="1:11" s="947" customFormat="1" ht="12.75" customHeight="1">
      <c r="A58" s="1562" t="s">
        <v>835</v>
      </c>
      <c r="B58" s="952"/>
      <c r="C58" s="952"/>
      <c r="D58" s="952"/>
      <c r="E58" s="952"/>
      <c r="F58" s="952"/>
      <c r="G58" s="952"/>
      <c r="H58" s="952"/>
      <c r="I58" s="952"/>
      <c r="J58" s="952"/>
      <c r="K58" s="952"/>
    </row>
    <row r="59" spans="1:11">
      <c r="A59" s="1562" t="s">
        <v>2166</v>
      </c>
      <c r="B59" s="946"/>
      <c r="C59" s="1563"/>
      <c r="D59" s="1563"/>
      <c r="E59" s="946"/>
      <c r="F59" s="946"/>
      <c r="G59" s="946"/>
      <c r="H59" s="232"/>
      <c r="I59" s="946"/>
      <c r="J59" s="1564"/>
    </row>
    <row r="60" spans="1:11" ht="12.75" customHeight="1">
      <c r="A60" s="1951" t="s">
        <v>2278</v>
      </c>
      <c r="B60" s="1951"/>
      <c r="C60" s="1951"/>
      <c r="D60" s="1563"/>
      <c r="E60" s="946"/>
      <c r="F60" s="946"/>
      <c r="G60" s="946"/>
      <c r="H60" s="232"/>
      <c r="I60" s="946"/>
      <c r="J60" s="1564"/>
    </row>
    <row r="61" spans="1:11" s="423" customFormat="1" ht="12.75" customHeight="1">
      <c r="A61" s="1562" t="s">
        <v>800</v>
      </c>
      <c r="B61" s="946"/>
      <c r="C61" s="1563"/>
      <c r="D61" s="1563"/>
      <c r="E61" s="946"/>
      <c r="F61" s="946"/>
      <c r="G61" s="946"/>
      <c r="H61" s="232"/>
      <c r="I61" s="946"/>
      <c r="J61" s="1010" t="s">
        <v>836</v>
      </c>
    </row>
    <row r="62" spans="1:11" s="931" customFormat="1" ht="12.75" customHeight="1">
      <c r="A62" s="1562" t="s">
        <v>837</v>
      </c>
      <c r="B62" s="946"/>
      <c r="C62" s="1563"/>
      <c r="D62" s="1563"/>
      <c r="E62" s="946"/>
      <c r="F62" s="946"/>
      <c r="G62" s="946"/>
      <c r="H62" s="232"/>
      <c r="I62" s="946"/>
      <c r="J62" s="1010" t="s">
        <v>838</v>
      </c>
    </row>
    <row r="63" spans="1:11" s="958" customFormat="1" ht="12.75" customHeight="1">
      <c r="A63" s="367" t="s">
        <v>1669</v>
      </c>
      <c r="B63" s="1567"/>
      <c r="C63" s="1568"/>
      <c r="D63" s="1568"/>
      <c r="E63" s="1011"/>
      <c r="F63" s="1011"/>
      <c r="G63" s="1011"/>
      <c r="H63" s="1011"/>
      <c r="I63" s="1011"/>
      <c r="J63" s="490" t="s">
        <v>2023</v>
      </c>
    </row>
    <row r="64" spans="1:11" s="423" customFormat="1" ht="12.75" customHeight="1">
      <c r="A64" s="1008" t="s">
        <v>1681</v>
      </c>
      <c r="B64" s="1576"/>
      <c r="C64" s="946"/>
      <c r="D64" s="1563"/>
      <c r="E64" s="232"/>
      <c r="F64" s="232"/>
      <c r="G64" s="946"/>
      <c r="H64" s="232"/>
      <c r="I64" s="232"/>
      <c r="J64" s="1009"/>
    </row>
    <row r="65" ht="12.75" customHeight="1"/>
    <row r="66" ht="12.75" customHeight="1"/>
    <row r="67" ht="12.75" customHeight="1"/>
    <row r="68" ht="12.75" customHeight="1"/>
    <row r="69" ht="12.75" customHeight="1"/>
  </sheetData>
  <mergeCells count="13">
    <mergeCell ref="H23:I23"/>
    <mergeCell ref="B25:C25"/>
    <mergeCell ref="D25:E25"/>
    <mergeCell ref="F25:G25"/>
    <mergeCell ref="B26:C26"/>
    <mergeCell ref="D26:E26"/>
    <mergeCell ref="F26:G26"/>
    <mergeCell ref="H4:J4"/>
    <mergeCell ref="H18:J18"/>
    <mergeCell ref="H19:J19"/>
    <mergeCell ref="I20:J20"/>
    <mergeCell ref="B22:G22"/>
    <mergeCell ref="H22:I22"/>
  </mergeCells>
  <printOptions gridLinesSet="0"/>
  <pageMargins left="0.78740157480314965" right="0.34375" top="1.1811023622047245" bottom="0.98425196850393704" header="0.51181102362204722" footer="0.51181102362204722"/>
  <pageSetup paperSize="9" scale="62" pageOrder="overThenDown" orientation="portrait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>
  <sheetPr syncVertical="1" syncRef="A1">
    <tabColor theme="7" tint="-0.249977111117893"/>
  </sheetPr>
  <dimension ref="A1:H41"/>
  <sheetViews>
    <sheetView showGridLines="0" view="pageLayout" workbookViewId="0">
      <selection activeCell="A37" sqref="A37"/>
    </sheetView>
  </sheetViews>
  <sheetFormatPr baseColWidth="10" defaultColWidth="11" defaultRowHeight="12.75"/>
  <cols>
    <col min="1" max="1" width="34.140625" style="962" customWidth="1"/>
    <col min="2" max="2" width="2.28515625" style="960" customWidth="1"/>
    <col min="3" max="3" width="8.42578125" style="960" customWidth="1"/>
    <col min="4" max="4" width="9.42578125" style="960" customWidth="1"/>
    <col min="5" max="5" width="9.28515625" style="960" customWidth="1"/>
    <col min="6" max="6" width="8.42578125" style="960" customWidth="1"/>
    <col min="7" max="7" width="8.42578125" style="1304" customWidth="1"/>
    <col min="8" max="8" width="33.140625" style="960" customWidth="1"/>
    <col min="9" max="10" width="11" style="961" customWidth="1"/>
    <col min="11" max="11" width="14.42578125" style="961" customWidth="1"/>
    <col min="12" max="12" width="4.140625" style="961" customWidth="1"/>
    <col min="13" max="13" width="13.42578125" style="961" customWidth="1"/>
    <col min="14" max="14" width="28.140625" style="961" customWidth="1"/>
    <col min="15" max="15" width="11" style="961" customWidth="1"/>
    <col min="16" max="16" width="14.42578125" style="961" customWidth="1"/>
    <col min="17" max="17" width="4.140625" style="961" customWidth="1"/>
    <col min="18" max="19" width="11" style="961" customWidth="1"/>
    <col min="20" max="20" width="14.42578125" style="961" customWidth="1"/>
    <col min="21" max="21" width="4.140625" style="961" customWidth="1"/>
    <col min="22" max="22" width="14.42578125" style="961" customWidth="1"/>
    <col min="23" max="220" width="11" style="961"/>
    <col min="221" max="221" width="27.5703125" style="961" customWidth="1"/>
    <col min="222" max="222" width="4.42578125" style="961" customWidth="1"/>
    <col min="223" max="223" width="8.140625" style="961" customWidth="1"/>
    <col min="224" max="225" width="6.42578125" style="961" customWidth="1"/>
    <col min="226" max="226" width="8.42578125" style="961" customWidth="1"/>
    <col min="227" max="227" width="6.5703125" style="961" customWidth="1"/>
    <col min="228" max="228" width="6.140625" style="961" customWidth="1"/>
    <col min="229" max="229" width="26" style="961" customWidth="1"/>
    <col min="230" max="230" width="8.5703125" style="961" customWidth="1"/>
    <col min="231" max="231" width="11" style="961" customWidth="1"/>
    <col min="232" max="232" width="7.42578125" style="961" customWidth="1"/>
    <col min="233" max="233" width="8" style="961" customWidth="1"/>
    <col min="234" max="234" width="6.5703125" style="961" customWidth="1"/>
    <col min="235" max="235" width="8.5703125" style="961" customWidth="1"/>
    <col min="236" max="236" width="4.42578125" style="961" customWidth="1"/>
    <col min="237" max="237" width="4.85546875" style="961" customWidth="1"/>
    <col min="238" max="238" width="6.85546875" style="961" customWidth="1"/>
    <col min="239" max="239" width="9.85546875" style="961" customWidth="1"/>
    <col min="240" max="240" width="7.5703125" style="961" customWidth="1"/>
    <col min="241" max="244" width="11" style="961" customWidth="1"/>
    <col min="245" max="247" width="14.42578125" style="961" customWidth="1"/>
    <col min="248" max="248" width="32.5703125" style="961" customWidth="1"/>
    <col min="249" max="249" width="14.42578125" style="961" customWidth="1"/>
    <col min="250" max="250" width="13.42578125" style="961" customWidth="1"/>
    <col min="251" max="252" width="11" style="961" customWidth="1"/>
    <col min="253" max="254" width="13.42578125" style="961" customWidth="1"/>
    <col min="255" max="262" width="9.85546875" style="961" customWidth="1"/>
    <col min="263" max="266" width="11" style="961" customWidth="1"/>
    <col min="267" max="267" width="14.42578125" style="961" customWidth="1"/>
    <col min="268" max="268" width="4.140625" style="961" customWidth="1"/>
    <col min="269" max="269" width="13.42578125" style="961" customWidth="1"/>
    <col min="270" max="270" width="28.140625" style="961" customWidth="1"/>
    <col min="271" max="271" width="11" style="961" customWidth="1"/>
    <col min="272" max="272" width="14.42578125" style="961" customWidth="1"/>
    <col min="273" max="273" width="4.140625" style="961" customWidth="1"/>
    <col min="274" max="275" width="11" style="961" customWidth="1"/>
    <col min="276" max="276" width="14.42578125" style="961" customWidth="1"/>
    <col min="277" max="277" width="4.140625" style="961" customWidth="1"/>
    <col min="278" max="278" width="14.42578125" style="961" customWidth="1"/>
    <col min="279" max="476" width="11" style="961"/>
    <col min="477" max="477" width="27.5703125" style="961" customWidth="1"/>
    <col min="478" max="478" width="4.42578125" style="961" customWidth="1"/>
    <col min="479" max="479" width="8.140625" style="961" customWidth="1"/>
    <col min="480" max="481" width="6.42578125" style="961" customWidth="1"/>
    <col min="482" max="482" width="8.42578125" style="961" customWidth="1"/>
    <col min="483" max="483" width="6.5703125" style="961" customWidth="1"/>
    <col min="484" max="484" width="6.140625" style="961" customWidth="1"/>
    <col min="485" max="485" width="26" style="961" customWidth="1"/>
    <col min="486" max="486" width="8.5703125" style="961" customWidth="1"/>
    <col min="487" max="487" width="11" style="961" customWidth="1"/>
    <col min="488" max="488" width="7.42578125" style="961" customWidth="1"/>
    <col min="489" max="489" width="8" style="961" customWidth="1"/>
    <col min="490" max="490" width="6.5703125" style="961" customWidth="1"/>
    <col min="491" max="491" width="8.5703125" style="961" customWidth="1"/>
    <col min="492" max="492" width="4.42578125" style="961" customWidth="1"/>
    <col min="493" max="493" width="4.85546875" style="961" customWidth="1"/>
    <col min="494" max="494" width="6.85546875" style="961" customWidth="1"/>
    <col min="495" max="495" width="9.85546875" style="961" customWidth="1"/>
    <col min="496" max="496" width="7.5703125" style="961" customWidth="1"/>
    <col min="497" max="500" width="11" style="961" customWidth="1"/>
    <col min="501" max="503" width="14.42578125" style="961" customWidth="1"/>
    <col min="504" max="504" width="32.5703125" style="961" customWidth="1"/>
    <col min="505" max="505" width="14.42578125" style="961" customWidth="1"/>
    <col min="506" max="506" width="13.42578125" style="961" customWidth="1"/>
    <col min="507" max="508" width="11" style="961" customWidth="1"/>
    <col min="509" max="510" width="13.42578125" style="961" customWidth="1"/>
    <col min="511" max="518" width="9.85546875" style="961" customWidth="1"/>
    <col min="519" max="522" width="11" style="961" customWidth="1"/>
    <col min="523" max="523" width="14.42578125" style="961" customWidth="1"/>
    <col min="524" max="524" width="4.140625" style="961" customWidth="1"/>
    <col min="525" max="525" width="13.42578125" style="961" customWidth="1"/>
    <col min="526" max="526" width="28.140625" style="961" customWidth="1"/>
    <col min="527" max="527" width="11" style="961" customWidth="1"/>
    <col min="528" max="528" width="14.42578125" style="961" customWidth="1"/>
    <col min="529" max="529" width="4.140625" style="961" customWidth="1"/>
    <col min="530" max="531" width="11" style="961" customWidth="1"/>
    <col min="532" max="532" width="14.42578125" style="961" customWidth="1"/>
    <col min="533" max="533" width="4.140625" style="961" customWidth="1"/>
    <col min="534" max="534" width="14.42578125" style="961" customWidth="1"/>
    <col min="535" max="732" width="11" style="961"/>
    <col min="733" max="733" width="27.5703125" style="961" customWidth="1"/>
    <col min="734" max="734" width="4.42578125" style="961" customWidth="1"/>
    <col min="735" max="735" width="8.140625" style="961" customWidth="1"/>
    <col min="736" max="737" width="6.42578125" style="961" customWidth="1"/>
    <col min="738" max="738" width="8.42578125" style="961" customWidth="1"/>
    <col min="739" max="739" width="6.5703125" style="961" customWidth="1"/>
    <col min="740" max="740" width="6.140625" style="961" customWidth="1"/>
    <col min="741" max="741" width="26" style="961" customWidth="1"/>
    <col min="742" max="742" width="8.5703125" style="961" customWidth="1"/>
    <col min="743" max="743" width="11" style="961" customWidth="1"/>
    <col min="744" max="744" width="7.42578125" style="961" customWidth="1"/>
    <col min="745" max="745" width="8" style="961" customWidth="1"/>
    <col min="746" max="746" width="6.5703125" style="961" customWidth="1"/>
    <col min="747" max="747" width="8.5703125" style="961" customWidth="1"/>
    <col min="748" max="748" width="4.42578125" style="961" customWidth="1"/>
    <col min="749" max="749" width="4.85546875" style="961" customWidth="1"/>
    <col min="750" max="750" width="6.85546875" style="961" customWidth="1"/>
    <col min="751" max="751" width="9.85546875" style="961" customWidth="1"/>
    <col min="752" max="752" width="7.5703125" style="961" customWidth="1"/>
    <col min="753" max="756" width="11" style="961" customWidth="1"/>
    <col min="757" max="759" width="14.42578125" style="961" customWidth="1"/>
    <col min="760" max="760" width="32.5703125" style="961" customWidth="1"/>
    <col min="761" max="761" width="14.42578125" style="961" customWidth="1"/>
    <col min="762" max="762" width="13.42578125" style="961" customWidth="1"/>
    <col min="763" max="764" width="11" style="961" customWidth="1"/>
    <col min="765" max="766" width="13.42578125" style="961" customWidth="1"/>
    <col min="767" max="774" width="9.85546875" style="961" customWidth="1"/>
    <col min="775" max="778" width="11" style="961" customWidth="1"/>
    <col min="779" max="779" width="14.42578125" style="961" customWidth="1"/>
    <col min="780" max="780" width="4.140625" style="961" customWidth="1"/>
    <col min="781" max="781" width="13.42578125" style="961" customWidth="1"/>
    <col min="782" max="782" width="28.140625" style="961" customWidth="1"/>
    <col min="783" max="783" width="11" style="961" customWidth="1"/>
    <col min="784" max="784" width="14.42578125" style="961" customWidth="1"/>
    <col min="785" max="785" width="4.140625" style="961" customWidth="1"/>
    <col min="786" max="787" width="11" style="961" customWidth="1"/>
    <col min="788" max="788" width="14.42578125" style="961" customWidth="1"/>
    <col min="789" max="789" width="4.140625" style="961" customWidth="1"/>
    <col min="790" max="790" width="14.42578125" style="961" customWidth="1"/>
    <col min="791" max="988" width="11" style="961"/>
    <col min="989" max="989" width="27.5703125" style="961" customWidth="1"/>
    <col min="990" max="990" width="4.42578125" style="961" customWidth="1"/>
    <col min="991" max="991" width="8.140625" style="961" customWidth="1"/>
    <col min="992" max="993" width="6.42578125" style="961" customWidth="1"/>
    <col min="994" max="994" width="8.42578125" style="961" customWidth="1"/>
    <col min="995" max="995" width="6.5703125" style="961" customWidth="1"/>
    <col min="996" max="996" width="6.140625" style="961" customWidth="1"/>
    <col min="997" max="997" width="26" style="961" customWidth="1"/>
    <col min="998" max="998" width="8.5703125" style="961" customWidth="1"/>
    <col min="999" max="999" width="11" style="961" customWidth="1"/>
    <col min="1000" max="1000" width="7.42578125" style="961" customWidth="1"/>
    <col min="1001" max="1001" width="8" style="961" customWidth="1"/>
    <col min="1002" max="1002" width="6.5703125" style="961" customWidth="1"/>
    <col min="1003" max="1003" width="8.5703125" style="961" customWidth="1"/>
    <col min="1004" max="1004" width="4.42578125" style="961" customWidth="1"/>
    <col min="1005" max="1005" width="4.85546875" style="961" customWidth="1"/>
    <col min="1006" max="1006" width="6.85546875" style="961" customWidth="1"/>
    <col min="1007" max="1007" width="9.85546875" style="961" customWidth="1"/>
    <col min="1008" max="1008" width="7.5703125" style="961" customWidth="1"/>
    <col min="1009" max="1012" width="11" style="961" customWidth="1"/>
    <col min="1013" max="1015" width="14.42578125" style="961" customWidth="1"/>
    <col min="1016" max="1016" width="32.5703125" style="961" customWidth="1"/>
    <col min="1017" max="1017" width="14.42578125" style="961" customWidth="1"/>
    <col min="1018" max="1018" width="13.42578125" style="961" customWidth="1"/>
    <col min="1019" max="1020" width="11" style="961" customWidth="1"/>
    <col min="1021" max="1022" width="13.42578125" style="961" customWidth="1"/>
    <col min="1023" max="1030" width="9.85546875" style="961" customWidth="1"/>
    <col min="1031" max="1034" width="11" style="961" customWidth="1"/>
    <col min="1035" max="1035" width="14.42578125" style="961" customWidth="1"/>
    <col min="1036" max="1036" width="4.140625" style="961" customWidth="1"/>
    <col min="1037" max="1037" width="13.42578125" style="961" customWidth="1"/>
    <col min="1038" max="1038" width="28.140625" style="961" customWidth="1"/>
    <col min="1039" max="1039" width="11" style="961" customWidth="1"/>
    <col min="1040" max="1040" width="14.42578125" style="961" customWidth="1"/>
    <col min="1041" max="1041" width="4.140625" style="961" customWidth="1"/>
    <col min="1042" max="1043" width="11" style="961" customWidth="1"/>
    <col min="1044" max="1044" width="14.42578125" style="961" customWidth="1"/>
    <col min="1045" max="1045" width="4.140625" style="961" customWidth="1"/>
    <col min="1046" max="1046" width="14.42578125" style="961" customWidth="1"/>
    <col min="1047" max="1244" width="11" style="961"/>
    <col min="1245" max="1245" width="27.5703125" style="961" customWidth="1"/>
    <col min="1246" max="1246" width="4.42578125" style="961" customWidth="1"/>
    <col min="1247" max="1247" width="8.140625" style="961" customWidth="1"/>
    <col min="1248" max="1249" width="6.42578125" style="961" customWidth="1"/>
    <col min="1250" max="1250" width="8.42578125" style="961" customWidth="1"/>
    <col min="1251" max="1251" width="6.5703125" style="961" customWidth="1"/>
    <col min="1252" max="1252" width="6.140625" style="961" customWidth="1"/>
    <col min="1253" max="1253" width="26" style="961" customWidth="1"/>
    <col min="1254" max="1254" width="8.5703125" style="961" customWidth="1"/>
    <col min="1255" max="1255" width="11" style="961" customWidth="1"/>
    <col min="1256" max="1256" width="7.42578125" style="961" customWidth="1"/>
    <col min="1257" max="1257" width="8" style="961" customWidth="1"/>
    <col min="1258" max="1258" width="6.5703125" style="961" customWidth="1"/>
    <col min="1259" max="1259" width="8.5703125" style="961" customWidth="1"/>
    <col min="1260" max="1260" width="4.42578125" style="961" customWidth="1"/>
    <col min="1261" max="1261" width="4.85546875" style="961" customWidth="1"/>
    <col min="1262" max="1262" width="6.85546875" style="961" customWidth="1"/>
    <col min="1263" max="1263" width="9.85546875" style="961" customWidth="1"/>
    <col min="1264" max="1264" width="7.5703125" style="961" customWidth="1"/>
    <col min="1265" max="1268" width="11" style="961" customWidth="1"/>
    <col min="1269" max="1271" width="14.42578125" style="961" customWidth="1"/>
    <col min="1272" max="1272" width="32.5703125" style="961" customWidth="1"/>
    <col min="1273" max="1273" width="14.42578125" style="961" customWidth="1"/>
    <col min="1274" max="1274" width="13.42578125" style="961" customWidth="1"/>
    <col min="1275" max="1276" width="11" style="961" customWidth="1"/>
    <col min="1277" max="1278" width="13.42578125" style="961" customWidth="1"/>
    <col min="1279" max="1286" width="9.85546875" style="961" customWidth="1"/>
    <col min="1287" max="1290" width="11" style="961" customWidth="1"/>
    <col min="1291" max="1291" width="14.42578125" style="961" customWidth="1"/>
    <col min="1292" max="1292" width="4.140625" style="961" customWidth="1"/>
    <col min="1293" max="1293" width="13.42578125" style="961" customWidth="1"/>
    <col min="1294" max="1294" width="28.140625" style="961" customWidth="1"/>
    <col min="1295" max="1295" width="11" style="961" customWidth="1"/>
    <col min="1296" max="1296" width="14.42578125" style="961" customWidth="1"/>
    <col min="1297" max="1297" width="4.140625" style="961" customWidth="1"/>
    <col min="1298" max="1299" width="11" style="961" customWidth="1"/>
    <col min="1300" max="1300" width="14.42578125" style="961" customWidth="1"/>
    <col min="1301" max="1301" width="4.140625" style="961" customWidth="1"/>
    <col min="1302" max="1302" width="14.42578125" style="961" customWidth="1"/>
    <col min="1303" max="1500" width="11" style="961"/>
    <col min="1501" max="1501" width="27.5703125" style="961" customWidth="1"/>
    <col min="1502" max="1502" width="4.42578125" style="961" customWidth="1"/>
    <col min="1503" max="1503" width="8.140625" style="961" customWidth="1"/>
    <col min="1504" max="1505" width="6.42578125" style="961" customWidth="1"/>
    <col min="1506" max="1506" width="8.42578125" style="961" customWidth="1"/>
    <col min="1507" max="1507" width="6.5703125" style="961" customWidth="1"/>
    <col min="1508" max="1508" width="6.140625" style="961" customWidth="1"/>
    <col min="1509" max="1509" width="26" style="961" customWidth="1"/>
    <col min="1510" max="1510" width="8.5703125" style="961" customWidth="1"/>
    <col min="1511" max="1511" width="11" style="961" customWidth="1"/>
    <col min="1512" max="1512" width="7.42578125" style="961" customWidth="1"/>
    <col min="1513" max="1513" width="8" style="961" customWidth="1"/>
    <col min="1514" max="1514" width="6.5703125" style="961" customWidth="1"/>
    <col min="1515" max="1515" width="8.5703125" style="961" customWidth="1"/>
    <col min="1516" max="1516" width="4.42578125" style="961" customWidth="1"/>
    <col min="1517" max="1517" width="4.85546875" style="961" customWidth="1"/>
    <col min="1518" max="1518" width="6.85546875" style="961" customWidth="1"/>
    <col min="1519" max="1519" width="9.85546875" style="961" customWidth="1"/>
    <col min="1520" max="1520" width="7.5703125" style="961" customWidth="1"/>
    <col min="1521" max="1524" width="11" style="961" customWidth="1"/>
    <col min="1525" max="1527" width="14.42578125" style="961" customWidth="1"/>
    <col min="1528" max="1528" width="32.5703125" style="961" customWidth="1"/>
    <col min="1529" max="1529" width="14.42578125" style="961" customWidth="1"/>
    <col min="1530" max="1530" width="13.42578125" style="961" customWidth="1"/>
    <col min="1531" max="1532" width="11" style="961" customWidth="1"/>
    <col min="1533" max="1534" width="13.42578125" style="961" customWidth="1"/>
    <col min="1535" max="1542" width="9.85546875" style="961" customWidth="1"/>
    <col min="1543" max="1546" width="11" style="961" customWidth="1"/>
    <col min="1547" max="1547" width="14.42578125" style="961" customWidth="1"/>
    <col min="1548" max="1548" width="4.140625" style="961" customWidth="1"/>
    <col min="1549" max="1549" width="13.42578125" style="961" customWidth="1"/>
    <col min="1550" max="1550" width="28.140625" style="961" customWidth="1"/>
    <col min="1551" max="1551" width="11" style="961" customWidth="1"/>
    <col min="1552" max="1552" width="14.42578125" style="961" customWidth="1"/>
    <col min="1553" max="1553" width="4.140625" style="961" customWidth="1"/>
    <col min="1554" max="1555" width="11" style="961" customWidth="1"/>
    <col min="1556" max="1556" width="14.42578125" style="961" customWidth="1"/>
    <col min="1557" max="1557" width="4.140625" style="961" customWidth="1"/>
    <col min="1558" max="1558" width="14.42578125" style="961" customWidth="1"/>
    <col min="1559" max="1756" width="11" style="961"/>
    <col min="1757" max="1757" width="27.5703125" style="961" customWidth="1"/>
    <col min="1758" max="1758" width="4.42578125" style="961" customWidth="1"/>
    <col min="1759" max="1759" width="8.140625" style="961" customWidth="1"/>
    <col min="1760" max="1761" width="6.42578125" style="961" customWidth="1"/>
    <col min="1762" max="1762" width="8.42578125" style="961" customWidth="1"/>
    <col min="1763" max="1763" width="6.5703125" style="961" customWidth="1"/>
    <col min="1764" max="1764" width="6.140625" style="961" customWidth="1"/>
    <col min="1765" max="1765" width="26" style="961" customWidth="1"/>
    <col min="1766" max="1766" width="8.5703125" style="961" customWidth="1"/>
    <col min="1767" max="1767" width="11" style="961" customWidth="1"/>
    <col min="1768" max="1768" width="7.42578125" style="961" customWidth="1"/>
    <col min="1769" max="1769" width="8" style="961" customWidth="1"/>
    <col min="1770" max="1770" width="6.5703125" style="961" customWidth="1"/>
    <col min="1771" max="1771" width="8.5703125" style="961" customWidth="1"/>
    <col min="1772" max="1772" width="4.42578125" style="961" customWidth="1"/>
    <col min="1773" max="1773" width="4.85546875" style="961" customWidth="1"/>
    <col min="1774" max="1774" width="6.85546875" style="961" customWidth="1"/>
    <col min="1775" max="1775" width="9.85546875" style="961" customWidth="1"/>
    <col min="1776" max="1776" width="7.5703125" style="961" customWidth="1"/>
    <col min="1777" max="1780" width="11" style="961" customWidth="1"/>
    <col min="1781" max="1783" width="14.42578125" style="961" customWidth="1"/>
    <col min="1784" max="1784" width="32.5703125" style="961" customWidth="1"/>
    <col min="1785" max="1785" width="14.42578125" style="961" customWidth="1"/>
    <col min="1786" max="1786" width="13.42578125" style="961" customWidth="1"/>
    <col min="1787" max="1788" width="11" style="961" customWidth="1"/>
    <col min="1789" max="1790" width="13.42578125" style="961" customWidth="1"/>
    <col min="1791" max="1798" width="9.85546875" style="961" customWidth="1"/>
    <col min="1799" max="1802" width="11" style="961" customWidth="1"/>
    <col min="1803" max="1803" width="14.42578125" style="961" customWidth="1"/>
    <col min="1804" max="1804" width="4.140625" style="961" customWidth="1"/>
    <col min="1805" max="1805" width="13.42578125" style="961" customWidth="1"/>
    <col min="1806" max="1806" width="28.140625" style="961" customWidth="1"/>
    <col min="1807" max="1807" width="11" style="961" customWidth="1"/>
    <col min="1808" max="1808" width="14.42578125" style="961" customWidth="1"/>
    <col min="1809" max="1809" width="4.140625" style="961" customWidth="1"/>
    <col min="1810" max="1811" width="11" style="961" customWidth="1"/>
    <col min="1812" max="1812" width="14.42578125" style="961" customWidth="1"/>
    <col min="1813" max="1813" width="4.140625" style="961" customWidth="1"/>
    <col min="1814" max="1814" width="14.42578125" style="961" customWidth="1"/>
    <col min="1815" max="2012" width="11" style="961"/>
    <col min="2013" max="2013" width="27.5703125" style="961" customWidth="1"/>
    <col min="2014" max="2014" width="4.42578125" style="961" customWidth="1"/>
    <col min="2015" max="2015" width="8.140625" style="961" customWidth="1"/>
    <col min="2016" max="2017" width="6.42578125" style="961" customWidth="1"/>
    <col min="2018" max="2018" width="8.42578125" style="961" customWidth="1"/>
    <col min="2019" max="2019" width="6.5703125" style="961" customWidth="1"/>
    <col min="2020" max="2020" width="6.140625" style="961" customWidth="1"/>
    <col min="2021" max="2021" width="26" style="961" customWidth="1"/>
    <col min="2022" max="2022" width="8.5703125" style="961" customWidth="1"/>
    <col min="2023" max="2023" width="11" style="961" customWidth="1"/>
    <col min="2024" max="2024" width="7.42578125" style="961" customWidth="1"/>
    <col min="2025" max="2025" width="8" style="961" customWidth="1"/>
    <col min="2026" max="2026" width="6.5703125" style="961" customWidth="1"/>
    <col min="2027" max="2027" width="8.5703125" style="961" customWidth="1"/>
    <col min="2028" max="2028" width="4.42578125" style="961" customWidth="1"/>
    <col min="2029" max="2029" width="4.85546875" style="961" customWidth="1"/>
    <col min="2030" max="2030" width="6.85546875" style="961" customWidth="1"/>
    <col min="2031" max="2031" width="9.85546875" style="961" customWidth="1"/>
    <col min="2032" max="2032" width="7.5703125" style="961" customWidth="1"/>
    <col min="2033" max="2036" width="11" style="961" customWidth="1"/>
    <col min="2037" max="2039" width="14.42578125" style="961" customWidth="1"/>
    <col min="2040" max="2040" width="32.5703125" style="961" customWidth="1"/>
    <col min="2041" max="2041" width="14.42578125" style="961" customWidth="1"/>
    <col min="2042" max="2042" width="13.42578125" style="961" customWidth="1"/>
    <col min="2043" max="2044" width="11" style="961" customWidth="1"/>
    <col min="2045" max="2046" width="13.42578125" style="961" customWidth="1"/>
    <col min="2047" max="2054" width="9.85546875" style="961" customWidth="1"/>
    <col min="2055" max="2058" width="11" style="961" customWidth="1"/>
    <col min="2059" max="2059" width="14.42578125" style="961" customWidth="1"/>
    <col min="2060" max="2060" width="4.140625" style="961" customWidth="1"/>
    <col min="2061" max="2061" width="13.42578125" style="961" customWidth="1"/>
    <col min="2062" max="2062" width="28.140625" style="961" customWidth="1"/>
    <col min="2063" max="2063" width="11" style="961" customWidth="1"/>
    <col min="2064" max="2064" width="14.42578125" style="961" customWidth="1"/>
    <col min="2065" max="2065" width="4.140625" style="961" customWidth="1"/>
    <col min="2066" max="2067" width="11" style="961" customWidth="1"/>
    <col min="2068" max="2068" width="14.42578125" style="961" customWidth="1"/>
    <col min="2069" max="2069" width="4.140625" style="961" customWidth="1"/>
    <col min="2070" max="2070" width="14.42578125" style="961" customWidth="1"/>
    <col min="2071" max="2268" width="11" style="961"/>
    <col min="2269" max="2269" width="27.5703125" style="961" customWidth="1"/>
    <col min="2270" max="2270" width="4.42578125" style="961" customWidth="1"/>
    <col min="2271" max="2271" width="8.140625" style="961" customWidth="1"/>
    <col min="2272" max="2273" width="6.42578125" style="961" customWidth="1"/>
    <col min="2274" max="2274" width="8.42578125" style="961" customWidth="1"/>
    <col min="2275" max="2275" width="6.5703125" style="961" customWidth="1"/>
    <col min="2276" max="2276" width="6.140625" style="961" customWidth="1"/>
    <col min="2277" max="2277" width="26" style="961" customWidth="1"/>
    <col min="2278" max="2278" width="8.5703125" style="961" customWidth="1"/>
    <col min="2279" max="2279" width="11" style="961" customWidth="1"/>
    <col min="2280" max="2280" width="7.42578125" style="961" customWidth="1"/>
    <col min="2281" max="2281" width="8" style="961" customWidth="1"/>
    <col min="2282" max="2282" width="6.5703125" style="961" customWidth="1"/>
    <col min="2283" max="2283" width="8.5703125" style="961" customWidth="1"/>
    <col min="2284" max="2284" width="4.42578125" style="961" customWidth="1"/>
    <col min="2285" max="2285" width="4.85546875" style="961" customWidth="1"/>
    <col min="2286" max="2286" width="6.85546875" style="961" customWidth="1"/>
    <col min="2287" max="2287" width="9.85546875" style="961" customWidth="1"/>
    <col min="2288" max="2288" width="7.5703125" style="961" customWidth="1"/>
    <col min="2289" max="2292" width="11" style="961" customWidth="1"/>
    <col min="2293" max="2295" width="14.42578125" style="961" customWidth="1"/>
    <col min="2296" max="2296" width="32.5703125" style="961" customWidth="1"/>
    <col min="2297" max="2297" width="14.42578125" style="961" customWidth="1"/>
    <col min="2298" max="2298" width="13.42578125" style="961" customWidth="1"/>
    <col min="2299" max="2300" width="11" style="961" customWidth="1"/>
    <col min="2301" max="2302" width="13.42578125" style="961" customWidth="1"/>
    <col min="2303" max="2310" width="9.85546875" style="961" customWidth="1"/>
    <col min="2311" max="2314" width="11" style="961" customWidth="1"/>
    <col min="2315" max="2315" width="14.42578125" style="961" customWidth="1"/>
    <col min="2316" max="2316" width="4.140625" style="961" customWidth="1"/>
    <col min="2317" max="2317" width="13.42578125" style="961" customWidth="1"/>
    <col min="2318" max="2318" width="28.140625" style="961" customWidth="1"/>
    <col min="2319" max="2319" width="11" style="961" customWidth="1"/>
    <col min="2320" max="2320" width="14.42578125" style="961" customWidth="1"/>
    <col min="2321" max="2321" width="4.140625" style="961" customWidth="1"/>
    <col min="2322" max="2323" width="11" style="961" customWidth="1"/>
    <col min="2324" max="2324" width="14.42578125" style="961" customWidth="1"/>
    <col min="2325" max="2325" width="4.140625" style="961" customWidth="1"/>
    <col min="2326" max="2326" width="14.42578125" style="961" customWidth="1"/>
    <col min="2327" max="2524" width="11" style="961"/>
    <col min="2525" max="2525" width="27.5703125" style="961" customWidth="1"/>
    <col min="2526" max="2526" width="4.42578125" style="961" customWidth="1"/>
    <col min="2527" max="2527" width="8.140625" style="961" customWidth="1"/>
    <col min="2528" max="2529" width="6.42578125" style="961" customWidth="1"/>
    <col min="2530" max="2530" width="8.42578125" style="961" customWidth="1"/>
    <col min="2531" max="2531" width="6.5703125" style="961" customWidth="1"/>
    <col min="2532" max="2532" width="6.140625" style="961" customWidth="1"/>
    <col min="2533" max="2533" width="26" style="961" customWidth="1"/>
    <col min="2534" max="2534" width="8.5703125" style="961" customWidth="1"/>
    <col min="2535" max="2535" width="11" style="961" customWidth="1"/>
    <col min="2536" max="2536" width="7.42578125" style="961" customWidth="1"/>
    <col min="2537" max="2537" width="8" style="961" customWidth="1"/>
    <col min="2538" max="2538" width="6.5703125" style="961" customWidth="1"/>
    <col min="2539" max="2539" width="8.5703125" style="961" customWidth="1"/>
    <col min="2540" max="2540" width="4.42578125" style="961" customWidth="1"/>
    <col min="2541" max="2541" width="4.85546875" style="961" customWidth="1"/>
    <col min="2542" max="2542" width="6.85546875" style="961" customWidth="1"/>
    <col min="2543" max="2543" width="9.85546875" style="961" customWidth="1"/>
    <col min="2544" max="2544" width="7.5703125" style="961" customWidth="1"/>
    <col min="2545" max="2548" width="11" style="961" customWidth="1"/>
    <col min="2549" max="2551" width="14.42578125" style="961" customWidth="1"/>
    <col min="2552" max="2552" width="32.5703125" style="961" customWidth="1"/>
    <col min="2553" max="2553" width="14.42578125" style="961" customWidth="1"/>
    <col min="2554" max="2554" width="13.42578125" style="961" customWidth="1"/>
    <col min="2555" max="2556" width="11" style="961" customWidth="1"/>
    <col min="2557" max="2558" width="13.42578125" style="961" customWidth="1"/>
    <col min="2559" max="2566" width="9.85546875" style="961" customWidth="1"/>
    <col min="2567" max="2570" width="11" style="961" customWidth="1"/>
    <col min="2571" max="2571" width="14.42578125" style="961" customWidth="1"/>
    <col min="2572" max="2572" width="4.140625" style="961" customWidth="1"/>
    <col min="2573" max="2573" width="13.42578125" style="961" customWidth="1"/>
    <col min="2574" max="2574" width="28.140625" style="961" customWidth="1"/>
    <col min="2575" max="2575" width="11" style="961" customWidth="1"/>
    <col min="2576" max="2576" width="14.42578125" style="961" customWidth="1"/>
    <col min="2577" max="2577" width="4.140625" style="961" customWidth="1"/>
    <col min="2578" max="2579" width="11" style="961" customWidth="1"/>
    <col min="2580" max="2580" width="14.42578125" style="961" customWidth="1"/>
    <col min="2581" max="2581" width="4.140625" style="961" customWidth="1"/>
    <col min="2582" max="2582" width="14.42578125" style="961" customWidth="1"/>
    <col min="2583" max="2780" width="11" style="961"/>
    <col min="2781" max="2781" width="27.5703125" style="961" customWidth="1"/>
    <col min="2782" max="2782" width="4.42578125" style="961" customWidth="1"/>
    <col min="2783" max="2783" width="8.140625" style="961" customWidth="1"/>
    <col min="2784" max="2785" width="6.42578125" style="961" customWidth="1"/>
    <col min="2786" max="2786" width="8.42578125" style="961" customWidth="1"/>
    <col min="2787" max="2787" width="6.5703125" style="961" customWidth="1"/>
    <col min="2788" max="2788" width="6.140625" style="961" customWidth="1"/>
    <col min="2789" max="2789" width="26" style="961" customWidth="1"/>
    <col min="2790" max="2790" width="8.5703125" style="961" customWidth="1"/>
    <col min="2791" max="2791" width="11" style="961" customWidth="1"/>
    <col min="2792" max="2792" width="7.42578125" style="961" customWidth="1"/>
    <col min="2793" max="2793" width="8" style="961" customWidth="1"/>
    <col min="2794" max="2794" width="6.5703125" style="961" customWidth="1"/>
    <col min="2795" max="2795" width="8.5703125" style="961" customWidth="1"/>
    <col min="2796" max="2796" width="4.42578125" style="961" customWidth="1"/>
    <col min="2797" max="2797" width="4.85546875" style="961" customWidth="1"/>
    <col min="2798" max="2798" width="6.85546875" style="961" customWidth="1"/>
    <col min="2799" max="2799" width="9.85546875" style="961" customWidth="1"/>
    <col min="2800" max="2800" width="7.5703125" style="961" customWidth="1"/>
    <col min="2801" max="2804" width="11" style="961" customWidth="1"/>
    <col min="2805" max="2807" width="14.42578125" style="961" customWidth="1"/>
    <col min="2808" max="2808" width="32.5703125" style="961" customWidth="1"/>
    <col min="2809" max="2809" width="14.42578125" style="961" customWidth="1"/>
    <col min="2810" max="2810" width="13.42578125" style="961" customWidth="1"/>
    <col min="2811" max="2812" width="11" style="961" customWidth="1"/>
    <col min="2813" max="2814" width="13.42578125" style="961" customWidth="1"/>
    <col min="2815" max="2822" width="9.85546875" style="961" customWidth="1"/>
    <col min="2823" max="2826" width="11" style="961" customWidth="1"/>
    <col min="2827" max="2827" width="14.42578125" style="961" customWidth="1"/>
    <col min="2828" max="2828" width="4.140625" style="961" customWidth="1"/>
    <col min="2829" max="2829" width="13.42578125" style="961" customWidth="1"/>
    <col min="2830" max="2830" width="28.140625" style="961" customWidth="1"/>
    <col min="2831" max="2831" width="11" style="961" customWidth="1"/>
    <col min="2832" max="2832" width="14.42578125" style="961" customWidth="1"/>
    <col min="2833" max="2833" width="4.140625" style="961" customWidth="1"/>
    <col min="2834" max="2835" width="11" style="961" customWidth="1"/>
    <col min="2836" max="2836" width="14.42578125" style="961" customWidth="1"/>
    <col min="2837" max="2837" width="4.140625" style="961" customWidth="1"/>
    <col min="2838" max="2838" width="14.42578125" style="961" customWidth="1"/>
    <col min="2839" max="3036" width="11" style="961"/>
    <col min="3037" max="3037" width="27.5703125" style="961" customWidth="1"/>
    <col min="3038" max="3038" width="4.42578125" style="961" customWidth="1"/>
    <col min="3039" max="3039" width="8.140625" style="961" customWidth="1"/>
    <col min="3040" max="3041" width="6.42578125" style="961" customWidth="1"/>
    <col min="3042" max="3042" width="8.42578125" style="961" customWidth="1"/>
    <col min="3043" max="3043" width="6.5703125" style="961" customWidth="1"/>
    <col min="3044" max="3044" width="6.140625" style="961" customWidth="1"/>
    <col min="3045" max="3045" width="26" style="961" customWidth="1"/>
    <col min="3046" max="3046" width="8.5703125" style="961" customWidth="1"/>
    <col min="3047" max="3047" width="11" style="961" customWidth="1"/>
    <col min="3048" max="3048" width="7.42578125" style="961" customWidth="1"/>
    <col min="3049" max="3049" width="8" style="961" customWidth="1"/>
    <col min="3050" max="3050" width="6.5703125" style="961" customWidth="1"/>
    <col min="3051" max="3051" width="8.5703125" style="961" customWidth="1"/>
    <col min="3052" max="3052" width="4.42578125" style="961" customWidth="1"/>
    <col min="3053" max="3053" width="4.85546875" style="961" customWidth="1"/>
    <col min="3054" max="3054" width="6.85546875" style="961" customWidth="1"/>
    <col min="3055" max="3055" width="9.85546875" style="961" customWidth="1"/>
    <col min="3056" max="3056" width="7.5703125" style="961" customWidth="1"/>
    <col min="3057" max="3060" width="11" style="961" customWidth="1"/>
    <col min="3061" max="3063" width="14.42578125" style="961" customWidth="1"/>
    <col min="3064" max="3064" width="32.5703125" style="961" customWidth="1"/>
    <col min="3065" max="3065" width="14.42578125" style="961" customWidth="1"/>
    <col min="3066" max="3066" width="13.42578125" style="961" customWidth="1"/>
    <col min="3067" max="3068" width="11" style="961" customWidth="1"/>
    <col min="3069" max="3070" width="13.42578125" style="961" customWidth="1"/>
    <col min="3071" max="3078" width="9.85546875" style="961" customWidth="1"/>
    <col min="3079" max="3082" width="11" style="961" customWidth="1"/>
    <col min="3083" max="3083" width="14.42578125" style="961" customWidth="1"/>
    <col min="3084" max="3084" width="4.140625" style="961" customWidth="1"/>
    <col min="3085" max="3085" width="13.42578125" style="961" customWidth="1"/>
    <col min="3086" max="3086" width="28.140625" style="961" customWidth="1"/>
    <col min="3087" max="3087" width="11" style="961" customWidth="1"/>
    <col min="3088" max="3088" width="14.42578125" style="961" customWidth="1"/>
    <col min="3089" max="3089" width="4.140625" style="961" customWidth="1"/>
    <col min="3090" max="3091" width="11" style="961" customWidth="1"/>
    <col min="3092" max="3092" width="14.42578125" style="961" customWidth="1"/>
    <col min="3093" max="3093" width="4.140625" style="961" customWidth="1"/>
    <col min="3094" max="3094" width="14.42578125" style="961" customWidth="1"/>
    <col min="3095" max="3292" width="11" style="961"/>
    <col min="3293" max="3293" width="27.5703125" style="961" customWidth="1"/>
    <col min="3294" max="3294" width="4.42578125" style="961" customWidth="1"/>
    <col min="3295" max="3295" width="8.140625" style="961" customWidth="1"/>
    <col min="3296" max="3297" width="6.42578125" style="961" customWidth="1"/>
    <col min="3298" max="3298" width="8.42578125" style="961" customWidth="1"/>
    <col min="3299" max="3299" width="6.5703125" style="961" customWidth="1"/>
    <col min="3300" max="3300" width="6.140625" style="961" customWidth="1"/>
    <col min="3301" max="3301" width="26" style="961" customWidth="1"/>
    <col min="3302" max="3302" width="8.5703125" style="961" customWidth="1"/>
    <col min="3303" max="3303" width="11" style="961" customWidth="1"/>
    <col min="3304" max="3304" width="7.42578125" style="961" customWidth="1"/>
    <col min="3305" max="3305" width="8" style="961" customWidth="1"/>
    <col min="3306" max="3306" width="6.5703125" style="961" customWidth="1"/>
    <col min="3307" max="3307" width="8.5703125" style="961" customWidth="1"/>
    <col min="3308" max="3308" width="4.42578125" style="961" customWidth="1"/>
    <col min="3309" max="3309" width="4.85546875" style="961" customWidth="1"/>
    <col min="3310" max="3310" width="6.85546875" style="961" customWidth="1"/>
    <col min="3311" max="3311" width="9.85546875" style="961" customWidth="1"/>
    <col min="3312" max="3312" width="7.5703125" style="961" customWidth="1"/>
    <col min="3313" max="3316" width="11" style="961" customWidth="1"/>
    <col min="3317" max="3319" width="14.42578125" style="961" customWidth="1"/>
    <col min="3320" max="3320" width="32.5703125" style="961" customWidth="1"/>
    <col min="3321" max="3321" width="14.42578125" style="961" customWidth="1"/>
    <col min="3322" max="3322" width="13.42578125" style="961" customWidth="1"/>
    <col min="3323" max="3324" width="11" style="961" customWidth="1"/>
    <col min="3325" max="3326" width="13.42578125" style="961" customWidth="1"/>
    <col min="3327" max="3334" width="9.85546875" style="961" customWidth="1"/>
    <col min="3335" max="3338" width="11" style="961" customWidth="1"/>
    <col min="3339" max="3339" width="14.42578125" style="961" customWidth="1"/>
    <col min="3340" max="3340" width="4.140625" style="961" customWidth="1"/>
    <col min="3341" max="3341" width="13.42578125" style="961" customWidth="1"/>
    <col min="3342" max="3342" width="28.140625" style="961" customWidth="1"/>
    <col min="3343" max="3343" width="11" style="961" customWidth="1"/>
    <col min="3344" max="3344" width="14.42578125" style="961" customWidth="1"/>
    <col min="3345" max="3345" width="4.140625" style="961" customWidth="1"/>
    <col min="3346" max="3347" width="11" style="961" customWidth="1"/>
    <col min="3348" max="3348" width="14.42578125" style="961" customWidth="1"/>
    <col min="3349" max="3349" width="4.140625" style="961" customWidth="1"/>
    <col min="3350" max="3350" width="14.42578125" style="961" customWidth="1"/>
    <col min="3351" max="3548" width="11" style="961"/>
    <col min="3549" max="3549" width="27.5703125" style="961" customWidth="1"/>
    <col min="3550" max="3550" width="4.42578125" style="961" customWidth="1"/>
    <col min="3551" max="3551" width="8.140625" style="961" customWidth="1"/>
    <col min="3552" max="3553" width="6.42578125" style="961" customWidth="1"/>
    <col min="3554" max="3554" width="8.42578125" style="961" customWidth="1"/>
    <col min="3555" max="3555" width="6.5703125" style="961" customWidth="1"/>
    <col min="3556" max="3556" width="6.140625" style="961" customWidth="1"/>
    <col min="3557" max="3557" width="26" style="961" customWidth="1"/>
    <col min="3558" max="3558" width="8.5703125" style="961" customWidth="1"/>
    <col min="3559" max="3559" width="11" style="961" customWidth="1"/>
    <col min="3560" max="3560" width="7.42578125" style="961" customWidth="1"/>
    <col min="3561" max="3561" width="8" style="961" customWidth="1"/>
    <col min="3562" max="3562" width="6.5703125" style="961" customWidth="1"/>
    <col min="3563" max="3563" width="8.5703125" style="961" customWidth="1"/>
    <col min="3564" max="3564" width="4.42578125" style="961" customWidth="1"/>
    <col min="3565" max="3565" width="4.85546875" style="961" customWidth="1"/>
    <col min="3566" max="3566" width="6.85546875" style="961" customWidth="1"/>
    <col min="3567" max="3567" width="9.85546875" style="961" customWidth="1"/>
    <col min="3568" max="3568" width="7.5703125" style="961" customWidth="1"/>
    <col min="3569" max="3572" width="11" style="961" customWidth="1"/>
    <col min="3573" max="3575" width="14.42578125" style="961" customWidth="1"/>
    <col min="3576" max="3576" width="32.5703125" style="961" customWidth="1"/>
    <col min="3577" max="3577" width="14.42578125" style="961" customWidth="1"/>
    <col min="3578" max="3578" width="13.42578125" style="961" customWidth="1"/>
    <col min="3579" max="3580" width="11" style="961" customWidth="1"/>
    <col min="3581" max="3582" width="13.42578125" style="961" customWidth="1"/>
    <col min="3583" max="3590" width="9.85546875" style="961" customWidth="1"/>
    <col min="3591" max="3594" width="11" style="961" customWidth="1"/>
    <col min="3595" max="3595" width="14.42578125" style="961" customWidth="1"/>
    <col min="3596" max="3596" width="4.140625" style="961" customWidth="1"/>
    <col min="3597" max="3597" width="13.42578125" style="961" customWidth="1"/>
    <col min="3598" max="3598" width="28.140625" style="961" customWidth="1"/>
    <col min="3599" max="3599" width="11" style="961" customWidth="1"/>
    <col min="3600" max="3600" width="14.42578125" style="961" customWidth="1"/>
    <col min="3601" max="3601" width="4.140625" style="961" customWidth="1"/>
    <col min="3602" max="3603" width="11" style="961" customWidth="1"/>
    <col min="3604" max="3604" width="14.42578125" style="961" customWidth="1"/>
    <col min="3605" max="3605" width="4.140625" style="961" customWidth="1"/>
    <col min="3606" max="3606" width="14.42578125" style="961" customWidth="1"/>
    <col min="3607" max="3804" width="11" style="961"/>
    <col min="3805" max="3805" width="27.5703125" style="961" customWidth="1"/>
    <col min="3806" max="3806" width="4.42578125" style="961" customWidth="1"/>
    <col min="3807" max="3807" width="8.140625" style="961" customWidth="1"/>
    <col min="3808" max="3809" width="6.42578125" style="961" customWidth="1"/>
    <col min="3810" max="3810" width="8.42578125" style="961" customWidth="1"/>
    <col min="3811" max="3811" width="6.5703125" style="961" customWidth="1"/>
    <col min="3812" max="3812" width="6.140625" style="961" customWidth="1"/>
    <col min="3813" max="3813" width="26" style="961" customWidth="1"/>
    <col min="3814" max="3814" width="8.5703125" style="961" customWidth="1"/>
    <col min="3815" max="3815" width="11" style="961" customWidth="1"/>
    <col min="3816" max="3816" width="7.42578125" style="961" customWidth="1"/>
    <col min="3817" max="3817" width="8" style="961" customWidth="1"/>
    <col min="3818" max="3818" width="6.5703125" style="961" customWidth="1"/>
    <col min="3819" max="3819" width="8.5703125" style="961" customWidth="1"/>
    <col min="3820" max="3820" width="4.42578125" style="961" customWidth="1"/>
    <col min="3821" max="3821" width="4.85546875" style="961" customWidth="1"/>
    <col min="3822" max="3822" width="6.85546875" style="961" customWidth="1"/>
    <col min="3823" max="3823" width="9.85546875" style="961" customWidth="1"/>
    <col min="3824" max="3824" width="7.5703125" style="961" customWidth="1"/>
    <col min="3825" max="3828" width="11" style="961" customWidth="1"/>
    <col min="3829" max="3831" width="14.42578125" style="961" customWidth="1"/>
    <col min="3832" max="3832" width="32.5703125" style="961" customWidth="1"/>
    <col min="3833" max="3833" width="14.42578125" style="961" customWidth="1"/>
    <col min="3834" max="3834" width="13.42578125" style="961" customWidth="1"/>
    <col min="3835" max="3836" width="11" style="961" customWidth="1"/>
    <col min="3837" max="3838" width="13.42578125" style="961" customWidth="1"/>
    <col min="3839" max="3846" width="9.85546875" style="961" customWidth="1"/>
    <col min="3847" max="3850" width="11" style="961" customWidth="1"/>
    <col min="3851" max="3851" width="14.42578125" style="961" customWidth="1"/>
    <col min="3852" max="3852" width="4.140625" style="961" customWidth="1"/>
    <col min="3853" max="3853" width="13.42578125" style="961" customWidth="1"/>
    <col min="3854" max="3854" width="28.140625" style="961" customWidth="1"/>
    <col min="3855" max="3855" width="11" style="961" customWidth="1"/>
    <col min="3856" max="3856" width="14.42578125" style="961" customWidth="1"/>
    <col min="3857" max="3857" width="4.140625" style="961" customWidth="1"/>
    <col min="3858" max="3859" width="11" style="961" customWidth="1"/>
    <col min="3860" max="3860" width="14.42578125" style="961" customWidth="1"/>
    <col min="3861" max="3861" width="4.140625" style="961" customWidth="1"/>
    <col min="3862" max="3862" width="14.42578125" style="961" customWidth="1"/>
    <col min="3863" max="4060" width="11" style="961"/>
    <col min="4061" max="4061" width="27.5703125" style="961" customWidth="1"/>
    <col min="4062" max="4062" width="4.42578125" style="961" customWidth="1"/>
    <col min="4063" max="4063" width="8.140625" style="961" customWidth="1"/>
    <col min="4064" max="4065" width="6.42578125" style="961" customWidth="1"/>
    <col min="4066" max="4066" width="8.42578125" style="961" customWidth="1"/>
    <col min="4067" max="4067" width="6.5703125" style="961" customWidth="1"/>
    <col min="4068" max="4068" width="6.140625" style="961" customWidth="1"/>
    <col min="4069" max="4069" width="26" style="961" customWidth="1"/>
    <col min="4070" max="4070" width="8.5703125" style="961" customWidth="1"/>
    <col min="4071" max="4071" width="11" style="961" customWidth="1"/>
    <col min="4072" max="4072" width="7.42578125" style="961" customWidth="1"/>
    <col min="4073" max="4073" width="8" style="961" customWidth="1"/>
    <col min="4074" max="4074" width="6.5703125" style="961" customWidth="1"/>
    <col min="4075" max="4075" width="8.5703125" style="961" customWidth="1"/>
    <col min="4076" max="4076" width="4.42578125" style="961" customWidth="1"/>
    <col min="4077" max="4077" width="4.85546875" style="961" customWidth="1"/>
    <col min="4078" max="4078" width="6.85546875" style="961" customWidth="1"/>
    <col min="4079" max="4079" width="9.85546875" style="961" customWidth="1"/>
    <col min="4080" max="4080" width="7.5703125" style="961" customWidth="1"/>
    <col min="4081" max="4084" width="11" style="961" customWidth="1"/>
    <col min="4085" max="4087" width="14.42578125" style="961" customWidth="1"/>
    <col min="4088" max="4088" width="32.5703125" style="961" customWidth="1"/>
    <col min="4089" max="4089" width="14.42578125" style="961" customWidth="1"/>
    <col min="4090" max="4090" width="13.42578125" style="961" customWidth="1"/>
    <col min="4091" max="4092" width="11" style="961" customWidth="1"/>
    <col min="4093" max="4094" width="13.42578125" style="961" customWidth="1"/>
    <col min="4095" max="4102" width="9.85546875" style="961" customWidth="1"/>
    <col min="4103" max="4106" width="11" style="961" customWidth="1"/>
    <col min="4107" max="4107" width="14.42578125" style="961" customWidth="1"/>
    <col min="4108" max="4108" width="4.140625" style="961" customWidth="1"/>
    <col min="4109" max="4109" width="13.42578125" style="961" customWidth="1"/>
    <col min="4110" max="4110" width="28.140625" style="961" customWidth="1"/>
    <col min="4111" max="4111" width="11" style="961" customWidth="1"/>
    <col min="4112" max="4112" width="14.42578125" style="961" customWidth="1"/>
    <col min="4113" max="4113" width="4.140625" style="961" customWidth="1"/>
    <col min="4114" max="4115" width="11" style="961" customWidth="1"/>
    <col min="4116" max="4116" width="14.42578125" style="961" customWidth="1"/>
    <col min="4117" max="4117" width="4.140625" style="961" customWidth="1"/>
    <col min="4118" max="4118" width="14.42578125" style="961" customWidth="1"/>
    <col min="4119" max="4316" width="11" style="961"/>
    <col min="4317" max="4317" width="27.5703125" style="961" customWidth="1"/>
    <col min="4318" max="4318" width="4.42578125" style="961" customWidth="1"/>
    <col min="4319" max="4319" width="8.140625" style="961" customWidth="1"/>
    <col min="4320" max="4321" width="6.42578125" style="961" customWidth="1"/>
    <col min="4322" max="4322" width="8.42578125" style="961" customWidth="1"/>
    <col min="4323" max="4323" width="6.5703125" style="961" customWidth="1"/>
    <col min="4324" max="4324" width="6.140625" style="961" customWidth="1"/>
    <col min="4325" max="4325" width="26" style="961" customWidth="1"/>
    <col min="4326" max="4326" width="8.5703125" style="961" customWidth="1"/>
    <col min="4327" max="4327" width="11" style="961" customWidth="1"/>
    <col min="4328" max="4328" width="7.42578125" style="961" customWidth="1"/>
    <col min="4329" max="4329" width="8" style="961" customWidth="1"/>
    <col min="4330" max="4330" width="6.5703125" style="961" customWidth="1"/>
    <col min="4331" max="4331" width="8.5703125" style="961" customWidth="1"/>
    <col min="4332" max="4332" width="4.42578125" style="961" customWidth="1"/>
    <col min="4333" max="4333" width="4.85546875" style="961" customWidth="1"/>
    <col min="4334" max="4334" width="6.85546875" style="961" customWidth="1"/>
    <col min="4335" max="4335" width="9.85546875" style="961" customWidth="1"/>
    <col min="4336" max="4336" width="7.5703125" style="961" customWidth="1"/>
    <col min="4337" max="4340" width="11" style="961" customWidth="1"/>
    <col min="4341" max="4343" width="14.42578125" style="961" customWidth="1"/>
    <col min="4344" max="4344" width="32.5703125" style="961" customWidth="1"/>
    <col min="4345" max="4345" width="14.42578125" style="961" customWidth="1"/>
    <col min="4346" max="4346" width="13.42578125" style="961" customWidth="1"/>
    <col min="4347" max="4348" width="11" style="961" customWidth="1"/>
    <col min="4349" max="4350" width="13.42578125" style="961" customWidth="1"/>
    <col min="4351" max="4358" width="9.85546875" style="961" customWidth="1"/>
    <col min="4359" max="4362" width="11" style="961" customWidth="1"/>
    <col min="4363" max="4363" width="14.42578125" style="961" customWidth="1"/>
    <col min="4364" max="4364" width="4.140625" style="961" customWidth="1"/>
    <col min="4365" max="4365" width="13.42578125" style="961" customWidth="1"/>
    <col min="4366" max="4366" width="28.140625" style="961" customWidth="1"/>
    <col min="4367" max="4367" width="11" style="961" customWidth="1"/>
    <col min="4368" max="4368" width="14.42578125" style="961" customWidth="1"/>
    <col min="4369" max="4369" width="4.140625" style="961" customWidth="1"/>
    <col min="4370" max="4371" width="11" style="961" customWidth="1"/>
    <col min="4372" max="4372" width="14.42578125" style="961" customWidth="1"/>
    <col min="4373" max="4373" width="4.140625" style="961" customWidth="1"/>
    <col min="4374" max="4374" width="14.42578125" style="961" customWidth="1"/>
    <col min="4375" max="4572" width="11" style="961"/>
    <col min="4573" max="4573" width="27.5703125" style="961" customWidth="1"/>
    <col min="4574" max="4574" width="4.42578125" style="961" customWidth="1"/>
    <col min="4575" max="4575" width="8.140625" style="961" customWidth="1"/>
    <col min="4576" max="4577" width="6.42578125" style="961" customWidth="1"/>
    <col min="4578" max="4578" width="8.42578125" style="961" customWidth="1"/>
    <col min="4579" max="4579" width="6.5703125" style="961" customWidth="1"/>
    <col min="4580" max="4580" width="6.140625" style="961" customWidth="1"/>
    <col min="4581" max="4581" width="26" style="961" customWidth="1"/>
    <col min="4582" max="4582" width="8.5703125" style="961" customWidth="1"/>
    <col min="4583" max="4583" width="11" style="961" customWidth="1"/>
    <col min="4584" max="4584" width="7.42578125" style="961" customWidth="1"/>
    <col min="4585" max="4585" width="8" style="961" customWidth="1"/>
    <col min="4586" max="4586" width="6.5703125" style="961" customWidth="1"/>
    <col min="4587" max="4587" width="8.5703125" style="961" customWidth="1"/>
    <col min="4588" max="4588" width="4.42578125" style="961" customWidth="1"/>
    <col min="4589" max="4589" width="4.85546875" style="961" customWidth="1"/>
    <col min="4590" max="4590" width="6.85546875" style="961" customWidth="1"/>
    <col min="4591" max="4591" width="9.85546875" style="961" customWidth="1"/>
    <col min="4592" max="4592" width="7.5703125" style="961" customWidth="1"/>
    <col min="4593" max="4596" width="11" style="961" customWidth="1"/>
    <col min="4597" max="4599" width="14.42578125" style="961" customWidth="1"/>
    <col min="4600" max="4600" width="32.5703125" style="961" customWidth="1"/>
    <col min="4601" max="4601" width="14.42578125" style="961" customWidth="1"/>
    <col min="4602" max="4602" width="13.42578125" style="961" customWidth="1"/>
    <col min="4603" max="4604" width="11" style="961" customWidth="1"/>
    <col min="4605" max="4606" width="13.42578125" style="961" customWidth="1"/>
    <col min="4607" max="4614" width="9.85546875" style="961" customWidth="1"/>
    <col min="4615" max="4618" width="11" style="961" customWidth="1"/>
    <col min="4619" max="4619" width="14.42578125" style="961" customWidth="1"/>
    <col min="4620" max="4620" width="4.140625" style="961" customWidth="1"/>
    <col min="4621" max="4621" width="13.42578125" style="961" customWidth="1"/>
    <col min="4622" max="4622" width="28.140625" style="961" customWidth="1"/>
    <col min="4623" max="4623" width="11" style="961" customWidth="1"/>
    <col min="4624" max="4624" width="14.42578125" style="961" customWidth="1"/>
    <col min="4625" max="4625" width="4.140625" style="961" customWidth="1"/>
    <col min="4626" max="4627" width="11" style="961" customWidth="1"/>
    <col min="4628" max="4628" width="14.42578125" style="961" customWidth="1"/>
    <col min="4629" max="4629" width="4.140625" style="961" customWidth="1"/>
    <col min="4630" max="4630" width="14.42578125" style="961" customWidth="1"/>
    <col min="4631" max="4828" width="11" style="961"/>
    <col min="4829" max="4829" width="27.5703125" style="961" customWidth="1"/>
    <col min="4830" max="4830" width="4.42578125" style="961" customWidth="1"/>
    <col min="4831" max="4831" width="8.140625" style="961" customWidth="1"/>
    <col min="4832" max="4833" width="6.42578125" style="961" customWidth="1"/>
    <col min="4834" max="4834" width="8.42578125" style="961" customWidth="1"/>
    <col min="4835" max="4835" width="6.5703125" style="961" customWidth="1"/>
    <col min="4836" max="4836" width="6.140625" style="961" customWidth="1"/>
    <col min="4837" max="4837" width="26" style="961" customWidth="1"/>
    <col min="4838" max="4838" width="8.5703125" style="961" customWidth="1"/>
    <col min="4839" max="4839" width="11" style="961" customWidth="1"/>
    <col min="4840" max="4840" width="7.42578125" style="961" customWidth="1"/>
    <col min="4841" max="4841" width="8" style="961" customWidth="1"/>
    <col min="4842" max="4842" width="6.5703125" style="961" customWidth="1"/>
    <col min="4843" max="4843" width="8.5703125" style="961" customWidth="1"/>
    <col min="4844" max="4844" width="4.42578125" style="961" customWidth="1"/>
    <col min="4845" max="4845" width="4.85546875" style="961" customWidth="1"/>
    <col min="4846" max="4846" width="6.85546875" style="961" customWidth="1"/>
    <col min="4847" max="4847" width="9.85546875" style="961" customWidth="1"/>
    <col min="4848" max="4848" width="7.5703125" style="961" customWidth="1"/>
    <col min="4849" max="4852" width="11" style="961" customWidth="1"/>
    <col min="4853" max="4855" width="14.42578125" style="961" customWidth="1"/>
    <col min="4856" max="4856" width="32.5703125" style="961" customWidth="1"/>
    <col min="4857" max="4857" width="14.42578125" style="961" customWidth="1"/>
    <col min="4858" max="4858" width="13.42578125" style="961" customWidth="1"/>
    <col min="4859" max="4860" width="11" style="961" customWidth="1"/>
    <col min="4861" max="4862" width="13.42578125" style="961" customWidth="1"/>
    <col min="4863" max="4870" width="9.85546875" style="961" customWidth="1"/>
    <col min="4871" max="4874" width="11" style="961" customWidth="1"/>
    <col min="4875" max="4875" width="14.42578125" style="961" customWidth="1"/>
    <col min="4876" max="4876" width="4.140625" style="961" customWidth="1"/>
    <col min="4877" max="4877" width="13.42578125" style="961" customWidth="1"/>
    <col min="4878" max="4878" width="28.140625" style="961" customWidth="1"/>
    <col min="4879" max="4879" width="11" style="961" customWidth="1"/>
    <col min="4880" max="4880" width="14.42578125" style="961" customWidth="1"/>
    <col min="4881" max="4881" width="4.140625" style="961" customWidth="1"/>
    <col min="4882" max="4883" width="11" style="961" customWidth="1"/>
    <col min="4884" max="4884" width="14.42578125" style="961" customWidth="1"/>
    <col min="4885" max="4885" width="4.140625" style="961" customWidth="1"/>
    <col min="4886" max="4886" width="14.42578125" style="961" customWidth="1"/>
    <col min="4887" max="5084" width="11" style="961"/>
    <col min="5085" max="5085" width="27.5703125" style="961" customWidth="1"/>
    <col min="5086" max="5086" width="4.42578125" style="961" customWidth="1"/>
    <col min="5087" max="5087" width="8.140625" style="961" customWidth="1"/>
    <col min="5088" max="5089" width="6.42578125" style="961" customWidth="1"/>
    <col min="5090" max="5090" width="8.42578125" style="961" customWidth="1"/>
    <col min="5091" max="5091" width="6.5703125" style="961" customWidth="1"/>
    <col min="5092" max="5092" width="6.140625" style="961" customWidth="1"/>
    <col min="5093" max="5093" width="26" style="961" customWidth="1"/>
    <col min="5094" max="5094" width="8.5703125" style="961" customWidth="1"/>
    <col min="5095" max="5095" width="11" style="961" customWidth="1"/>
    <col min="5096" max="5096" width="7.42578125" style="961" customWidth="1"/>
    <col min="5097" max="5097" width="8" style="961" customWidth="1"/>
    <col min="5098" max="5098" width="6.5703125" style="961" customWidth="1"/>
    <col min="5099" max="5099" width="8.5703125" style="961" customWidth="1"/>
    <col min="5100" max="5100" width="4.42578125" style="961" customWidth="1"/>
    <col min="5101" max="5101" width="4.85546875" style="961" customWidth="1"/>
    <col min="5102" max="5102" width="6.85546875" style="961" customWidth="1"/>
    <col min="5103" max="5103" width="9.85546875" style="961" customWidth="1"/>
    <col min="5104" max="5104" width="7.5703125" style="961" customWidth="1"/>
    <col min="5105" max="5108" width="11" style="961" customWidth="1"/>
    <col min="5109" max="5111" width="14.42578125" style="961" customWidth="1"/>
    <col min="5112" max="5112" width="32.5703125" style="961" customWidth="1"/>
    <col min="5113" max="5113" width="14.42578125" style="961" customWidth="1"/>
    <col min="5114" max="5114" width="13.42578125" style="961" customWidth="1"/>
    <col min="5115" max="5116" width="11" style="961" customWidth="1"/>
    <col min="5117" max="5118" width="13.42578125" style="961" customWidth="1"/>
    <col min="5119" max="5126" width="9.85546875" style="961" customWidth="1"/>
    <col min="5127" max="5130" width="11" style="961" customWidth="1"/>
    <col min="5131" max="5131" width="14.42578125" style="961" customWidth="1"/>
    <col min="5132" max="5132" width="4.140625" style="961" customWidth="1"/>
    <col min="5133" max="5133" width="13.42578125" style="961" customWidth="1"/>
    <col min="5134" max="5134" width="28.140625" style="961" customWidth="1"/>
    <col min="5135" max="5135" width="11" style="961" customWidth="1"/>
    <col min="5136" max="5136" width="14.42578125" style="961" customWidth="1"/>
    <col min="5137" max="5137" width="4.140625" style="961" customWidth="1"/>
    <col min="5138" max="5139" width="11" style="961" customWidth="1"/>
    <col min="5140" max="5140" width="14.42578125" style="961" customWidth="1"/>
    <col min="5141" max="5141" width="4.140625" style="961" customWidth="1"/>
    <col min="5142" max="5142" width="14.42578125" style="961" customWidth="1"/>
    <col min="5143" max="5340" width="11" style="961"/>
    <col min="5341" max="5341" width="27.5703125" style="961" customWidth="1"/>
    <col min="5342" max="5342" width="4.42578125" style="961" customWidth="1"/>
    <col min="5343" max="5343" width="8.140625" style="961" customWidth="1"/>
    <col min="5344" max="5345" width="6.42578125" style="961" customWidth="1"/>
    <col min="5346" max="5346" width="8.42578125" style="961" customWidth="1"/>
    <col min="5347" max="5347" width="6.5703125" style="961" customWidth="1"/>
    <col min="5348" max="5348" width="6.140625" style="961" customWidth="1"/>
    <col min="5349" max="5349" width="26" style="961" customWidth="1"/>
    <col min="5350" max="5350" width="8.5703125" style="961" customWidth="1"/>
    <col min="5351" max="5351" width="11" style="961" customWidth="1"/>
    <col min="5352" max="5352" width="7.42578125" style="961" customWidth="1"/>
    <col min="5353" max="5353" width="8" style="961" customWidth="1"/>
    <col min="5354" max="5354" width="6.5703125" style="961" customWidth="1"/>
    <col min="5355" max="5355" width="8.5703125" style="961" customWidth="1"/>
    <col min="5356" max="5356" width="4.42578125" style="961" customWidth="1"/>
    <col min="5357" max="5357" width="4.85546875" style="961" customWidth="1"/>
    <col min="5358" max="5358" width="6.85546875" style="961" customWidth="1"/>
    <col min="5359" max="5359" width="9.85546875" style="961" customWidth="1"/>
    <col min="5360" max="5360" width="7.5703125" style="961" customWidth="1"/>
    <col min="5361" max="5364" width="11" style="961" customWidth="1"/>
    <col min="5365" max="5367" width="14.42578125" style="961" customWidth="1"/>
    <col min="5368" max="5368" width="32.5703125" style="961" customWidth="1"/>
    <col min="5369" max="5369" width="14.42578125" style="961" customWidth="1"/>
    <col min="5370" max="5370" width="13.42578125" style="961" customWidth="1"/>
    <col min="5371" max="5372" width="11" style="961" customWidth="1"/>
    <col min="5373" max="5374" width="13.42578125" style="961" customWidth="1"/>
    <col min="5375" max="5382" width="9.85546875" style="961" customWidth="1"/>
    <col min="5383" max="5386" width="11" style="961" customWidth="1"/>
    <col min="5387" max="5387" width="14.42578125" style="961" customWidth="1"/>
    <col min="5388" max="5388" width="4.140625" style="961" customWidth="1"/>
    <col min="5389" max="5389" width="13.42578125" style="961" customWidth="1"/>
    <col min="5390" max="5390" width="28.140625" style="961" customWidth="1"/>
    <col min="5391" max="5391" width="11" style="961" customWidth="1"/>
    <col min="5392" max="5392" width="14.42578125" style="961" customWidth="1"/>
    <col min="5393" max="5393" width="4.140625" style="961" customWidth="1"/>
    <col min="5394" max="5395" width="11" style="961" customWidth="1"/>
    <col min="5396" max="5396" width="14.42578125" style="961" customWidth="1"/>
    <col min="5397" max="5397" width="4.140625" style="961" customWidth="1"/>
    <col min="5398" max="5398" width="14.42578125" style="961" customWidth="1"/>
    <col min="5399" max="5596" width="11" style="961"/>
    <col min="5597" max="5597" width="27.5703125" style="961" customWidth="1"/>
    <col min="5598" max="5598" width="4.42578125" style="961" customWidth="1"/>
    <col min="5599" max="5599" width="8.140625" style="961" customWidth="1"/>
    <col min="5600" max="5601" width="6.42578125" style="961" customWidth="1"/>
    <col min="5602" max="5602" width="8.42578125" style="961" customWidth="1"/>
    <col min="5603" max="5603" width="6.5703125" style="961" customWidth="1"/>
    <col min="5604" max="5604" width="6.140625" style="961" customWidth="1"/>
    <col min="5605" max="5605" width="26" style="961" customWidth="1"/>
    <col min="5606" max="5606" width="8.5703125" style="961" customWidth="1"/>
    <col min="5607" max="5607" width="11" style="961" customWidth="1"/>
    <col min="5608" max="5608" width="7.42578125" style="961" customWidth="1"/>
    <col min="5609" max="5609" width="8" style="961" customWidth="1"/>
    <col min="5610" max="5610" width="6.5703125" style="961" customWidth="1"/>
    <col min="5611" max="5611" width="8.5703125" style="961" customWidth="1"/>
    <col min="5612" max="5612" width="4.42578125" style="961" customWidth="1"/>
    <col min="5613" max="5613" width="4.85546875" style="961" customWidth="1"/>
    <col min="5614" max="5614" width="6.85546875" style="961" customWidth="1"/>
    <col min="5615" max="5615" width="9.85546875" style="961" customWidth="1"/>
    <col min="5616" max="5616" width="7.5703125" style="961" customWidth="1"/>
    <col min="5617" max="5620" width="11" style="961" customWidth="1"/>
    <col min="5621" max="5623" width="14.42578125" style="961" customWidth="1"/>
    <col min="5624" max="5624" width="32.5703125" style="961" customWidth="1"/>
    <col min="5625" max="5625" width="14.42578125" style="961" customWidth="1"/>
    <col min="5626" max="5626" width="13.42578125" style="961" customWidth="1"/>
    <col min="5627" max="5628" width="11" style="961" customWidth="1"/>
    <col min="5629" max="5630" width="13.42578125" style="961" customWidth="1"/>
    <col min="5631" max="5638" width="9.85546875" style="961" customWidth="1"/>
    <col min="5639" max="5642" width="11" style="961" customWidth="1"/>
    <col min="5643" max="5643" width="14.42578125" style="961" customWidth="1"/>
    <col min="5644" max="5644" width="4.140625" style="961" customWidth="1"/>
    <col min="5645" max="5645" width="13.42578125" style="961" customWidth="1"/>
    <col min="5646" max="5646" width="28.140625" style="961" customWidth="1"/>
    <col min="5647" max="5647" width="11" style="961" customWidth="1"/>
    <col min="5648" max="5648" width="14.42578125" style="961" customWidth="1"/>
    <col min="5649" max="5649" width="4.140625" style="961" customWidth="1"/>
    <col min="5650" max="5651" width="11" style="961" customWidth="1"/>
    <col min="5652" max="5652" width="14.42578125" style="961" customWidth="1"/>
    <col min="5653" max="5653" width="4.140625" style="961" customWidth="1"/>
    <col min="5654" max="5654" width="14.42578125" style="961" customWidth="1"/>
    <col min="5655" max="5852" width="11" style="961"/>
    <col min="5853" max="5853" width="27.5703125" style="961" customWidth="1"/>
    <col min="5854" max="5854" width="4.42578125" style="961" customWidth="1"/>
    <col min="5855" max="5855" width="8.140625" style="961" customWidth="1"/>
    <col min="5856" max="5857" width="6.42578125" style="961" customWidth="1"/>
    <col min="5858" max="5858" width="8.42578125" style="961" customWidth="1"/>
    <col min="5859" max="5859" width="6.5703125" style="961" customWidth="1"/>
    <col min="5860" max="5860" width="6.140625" style="961" customWidth="1"/>
    <col min="5861" max="5861" width="26" style="961" customWidth="1"/>
    <col min="5862" max="5862" width="8.5703125" style="961" customWidth="1"/>
    <col min="5863" max="5863" width="11" style="961" customWidth="1"/>
    <col min="5864" max="5864" width="7.42578125" style="961" customWidth="1"/>
    <col min="5865" max="5865" width="8" style="961" customWidth="1"/>
    <col min="5866" max="5866" width="6.5703125" style="961" customWidth="1"/>
    <col min="5867" max="5867" width="8.5703125" style="961" customWidth="1"/>
    <col min="5868" max="5868" width="4.42578125" style="961" customWidth="1"/>
    <col min="5869" max="5869" width="4.85546875" style="961" customWidth="1"/>
    <col min="5870" max="5870" width="6.85546875" style="961" customWidth="1"/>
    <col min="5871" max="5871" width="9.85546875" style="961" customWidth="1"/>
    <col min="5872" max="5872" width="7.5703125" style="961" customWidth="1"/>
    <col min="5873" max="5876" width="11" style="961" customWidth="1"/>
    <col min="5877" max="5879" width="14.42578125" style="961" customWidth="1"/>
    <col min="5880" max="5880" width="32.5703125" style="961" customWidth="1"/>
    <col min="5881" max="5881" width="14.42578125" style="961" customWidth="1"/>
    <col min="5882" max="5882" width="13.42578125" style="961" customWidth="1"/>
    <col min="5883" max="5884" width="11" style="961" customWidth="1"/>
    <col min="5885" max="5886" width="13.42578125" style="961" customWidth="1"/>
    <col min="5887" max="5894" width="9.85546875" style="961" customWidth="1"/>
    <col min="5895" max="5898" width="11" style="961" customWidth="1"/>
    <col min="5899" max="5899" width="14.42578125" style="961" customWidth="1"/>
    <col min="5900" max="5900" width="4.140625" style="961" customWidth="1"/>
    <col min="5901" max="5901" width="13.42578125" style="961" customWidth="1"/>
    <col min="5902" max="5902" width="28.140625" style="961" customWidth="1"/>
    <col min="5903" max="5903" width="11" style="961" customWidth="1"/>
    <col min="5904" max="5904" width="14.42578125" style="961" customWidth="1"/>
    <col min="5905" max="5905" width="4.140625" style="961" customWidth="1"/>
    <col min="5906" max="5907" width="11" style="961" customWidth="1"/>
    <col min="5908" max="5908" width="14.42578125" style="961" customWidth="1"/>
    <col min="5909" max="5909" width="4.140625" style="961" customWidth="1"/>
    <col min="5910" max="5910" width="14.42578125" style="961" customWidth="1"/>
    <col min="5911" max="6108" width="11" style="961"/>
    <col min="6109" max="6109" width="27.5703125" style="961" customWidth="1"/>
    <col min="6110" max="6110" width="4.42578125" style="961" customWidth="1"/>
    <col min="6111" max="6111" width="8.140625" style="961" customWidth="1"/>
    <col min="6112" max="6113" width="6.42578125" style="961" customWidth="1"/>
    <col min="6114" max="6114" width="8.42578125" style="961" customWidth="1"/>
    <col min="6115" max="6115" width="6.5703125" style="961" customWidth="1"/>
    <col min="6116" max="6116" width="6.140625" style="961" customWidth="1"/>
    <col min="6117" max="6117" width="26" style="961" customWidth="1"/>
    <col min="6118" max="6118" width="8.5703125" style="961" customWidth="1"/>
    <col min="6119" max="6119" width="11" style="961" customWidth="1"/>
    <col min="6120" max="6120" width="7.42578125" style="961" customWidth="1"/>
    <col min="6121" max="6121" width="8" style="961" customWidth="1"/>
    <col min="6122" max="6122" width="6.5703125" style="961" customWidth="1"/>
    <col min="6123" max="6123" width="8.5703125" style="961" customWidth="1"/>
    <col min="6124" max="6124" width="4.42578125" style="961" customWidth="1"/>
    <col min="6125" max="6125" width="4.85546875" style="961" customWidth="1"/>
    <col min="6126" max="6126" width="6.85546875" style="961" customWidth="1"/>
    <col min="6127" max="6127" width="9.85546875" style="961" customWidth="1"/>
    <col min="6128" max="6128" width="7.5703125" style="961" customWidth="1"/>
    <col min="6129" max="6132" width="11" style="961" customWidth="1"/>
    <col min="6133" max="6135" width="14.42578125" style="961" customWidth="1"/>
    <col min="6136" max="6136" width="32.5703125" style="961" customWidth="1"/>
    <col min="6137" max="6137" width="14.42578125" style="961" customWidth="1"/>
    <col min="6138" max="6138" width="13.42578125" style="961" customWidth="1"/>
    <col min="6139" max="6140" width="11" style="961" customWidth="1"/>
    <col min="6141" max="6142" width="13.42578125" style="961" customWidth="1"/>
    <col min="6143" max="6150" width="9.85546875" style="961" customWidth="1"/>
    <col min="6151" max="6154" width="11" style="961" customWidth="1"/>
    <col min="6155" max="6155" width="14.42578125" style="961" customWidth="1"/>
    <col min="6156" max="6156" width="4.140625" style="961" customWidth="1"/>
    <col min="6157" max="6157" width="13.42578125" style="961" customWidth="1"/>
    <col min="6158" max="6158" width="28.140625" style="961" customWidth="1"/>
    <col min="6159" max="6159" width="11" style="961" customWidth="1"/>
    <col min="6160" max="6160" width="14.42578125" style="961" customWidth="1"/>
    <col min="6161" max="6161" width="4.140625" style="961" customWidth="1"/>
    <col min="6162" max="6163" width="11" style="961" customWidth="1"/>
    <col min="6164" max="6164" width="14.42578125" style="961" customWidth="1"/>
    <col min="6165" max="6165" width="4.140625" style="961" customWidth="1"/>
    <col min="6166" max="6166" width="14.42578125" style="961" customWidth="1"/>
    <col min="6167" max="6364" width="11" style="961"/>
    <col min="6365" max="6365" width="27.5703125" style="961" customWidth="1"/>
    <col min="6366" max="6366" width="4.42578125" style="961" customWidth="1"/>
    <col min="6367" max="6367" width="8.140625" style="961" customWidth="1"/>
    <col min="6368" max="6369" width="6.42578125" style="961" customWidth="1"/>
    <col min="6370" max="6370" width="8.42578125" style="961" customWidth="1"/>
    <col min="6371" max="6371" width="6.5703125" style="961" customWidth="1"/>
    <col min="6372" max="6372" width="6.140625" style="961" customWidth="1"/>
    <col min="6373" max="6373" width="26" style="961" customWidth="1"/>
    <col min="6374" max="6374" width="8.5703125" style="961" customWidth="1"/>
    <col min="6375" max="6375" width="11" style="961" customWidth="1"/>
    <col min="6376" max="6376" width="7.42578125" style="961" customWidth="1"/>
    <col min="6377" max="6377" width="8" style="961" customWidth="1"/>
    <col min="6378" max="6378" width="6.5703125" style="961" customWidth="1"/>
    <col min="6379" max="6379" width="8.5703125" style="961" customWidth="1"/>
    <col min="6380" max="6380" width="4.42578125" style="961" customWidth="1"/>
    <col min="6381" max="6381" width="4.85546875" style="961" customWidth="1"/>
    <col min="6382" max="6382" width="6.85546875" style="961" customWidth="1"/>
    <col min="6383" max="6383" width="9.85546875" style="961" customWidth="1"/>
    <col min="6384" max="6384" width="7.5703125" style="961" customWidth="1"/>
    <col min="6385" max="6388" width="11" style="961" customWidth="1"/>
    <col min="6389" max="6391" width="14.42578125" style="961" customWidth="1"/>
    <col min="6392" max="6392" width="32.5703125" style="961" customWidth="1"/>
    <col min="6393" max="6393" width="14.42578125" style="961" customWidth="1"/>
    <col min="6394" max="6394" width="13.42578125" style="961" customWidth="1"/>
    <col min="6395" max="6396" width="11" style="961" customWidth="1"/>
    <col min="6397" max="6398" width="13.42578125" style="961" customWidth="1"/>
    <col min="6399" max="6406" width="9.85546875" style="961" customWidth="1"/>
    <col min="6407" max="6410" width="11" style="961" customWidth="1"/>
    <col min="6411" max="6411" width="14.42578125" style="961" customWidth="1"/>
    <col min="6412" max="6412" width="4.140625" style="961" customWidth="1"/>
    <col min="6413" max="6413" width="13.42578125" style="961" customWidth="1"/>
    <col min="6414" max="6414" width="28.140625" style="961" customWidth="1"/>
    <col min="6415" max="6415" width="11" style="961" customWidth="1"/>
    <col min="6416" max="6416" width="14.42578125" style="961" customWidth="1"/>
    <col min="6417" max="6417" width="4.140625" style="961" customWidth="1"/>
    <col min="6418" max="6419" width="11" style="961" customWidth="1"/>
    <col min="6420" max="6420" width="14.42578125" style="961" customWidth="1"/>
    <col min="6421" max="6421" width="4.140625" style="961" customWidth="1"/>
    <col min="6422" max="6422" width="14.42578125" style="961" customWidth="1"/>
    <col min="6423" max="6620" width="11" style="961"/>
    <col min="6621" max="6621" width="27.5703125" style="961" customWidth="1"/>
    <col min="6622" max="6622" width="4.42578125" style="961" customWidth="1"/>
    <col min="6623" max="6623" width="8.140625" style="961" customWidth="1"/>
    <col min="6624" max="6625" width="6.42578125" style="961" customWidth="1"/>
    <col min="6626" max="6626" width="8.42578125" style="961" customWidth="1"/>
    <col min="6627" max="6627" width="6.5703125" style="961" customWidth="1"/>
    <col min="6628" max="6628" width="6.140625" style="961" customWidth="1"/>
    <col min="6629" max="6629" width="26" style="961" customWidth="1"/>
    <col min="6630" max="6630" width="8.5703125" style="961" customWidth="1"/>
    <col min="6631" max="6631" width="11" style="961" customWidth="1"/>
    <col min="6632" max="6632" width="7.42578125" style="961" customWidth="1"/>
    <col min="6633" max="6633" width="8" style="961" customWidth="1"/>
    <col min="6634" max="6634" width="6.5703125" style="961" customWidth="1"/>
    <col min="6635" max="6635" width="8.5703125" style="961" customWidth="1"/>
    <col min="6636" max="6636" width="4.42578125" style="961" customWidth="1"/>
    <col min="6637" max="6637" width="4.85546875" style="961" customWidth="1"/>
    <col min="6638" max="6638" width="6.85546875" style="961" customWidth="1"/>
    <col min="6639" max="6639" width="9.85546875" style="961" customWidth="1"/>
    <col min="6640" max="6640" width="7.5703125" style="961" customWidth="1"/>
    <col min="6641" max="6644" width="11" style="961" customWidth="1"/>
    <col min="6645" max="6647" width="14.42578125" style="961" customWidth="1"/>
    <col min="6648" max="6648" width="32.5703125" style="961" customWidth="1"/>
    <col min="6649" max="6649" width="14.42578125" style="961" customWidth="1"/>
    <col min="6650" max="6650" width="13.42578125" style="961" customWidth="1"/>
    <col min="6651" max="6652" width="11" style="961" customWidth="1"/>
    <col min="6653" max="6654" width="13.42578125" style="961" customWidth="1"/>
    <col min="6655" max="6662" width="9.85546875" style="961" customWidth="1"/>
    <col min="6663" max="6666" width="11" style="961" customWidth="1"/>
    <col min="6667" max="6667" width="14.42578125" style="961" customWidth="1"/>
    <col min="6668" max="6668" width="4.140625" style="961" customWidth="1"/>
    <col min="6669" max="6669" width="13.42578125" style="961" customWidth="1"/>
    <col min="6670" max="6670" width="28.140625" style="961" customWidth="1"/>
    <col min="6671" max="6671" width="11" style="961" customWidth="1"/>
    <col min="6672" max="6672" width="14.42578125" style="961" customWidth="1"/>
    <col min="6673" max="6673" width="4.140625" style="961" customWidth="1"/>
    <col min="6674" max="6675" width="11" style="961" customWidth="1"/>
    <col min="6676" max="6676" width="14.42578125" style="961" customWidth="1"/>
    <col min="6677" max="6677" width="4.140625" style="961" customWidth="1"/>
    <col min="6678" max="6678" width="14.42578125" style="961" customWidth="1"/>
    <col min="6679" max="6876" width="11" style="961"/>
    <col min="6877" max="6877" width="27.5703125" style="961" customWidth="1"/>
    <col min="6878" max="6878" width="4.42578125" style="961" customWidth="1"/>
    <col min="6879" max="6879" width="8.140625" style="961" customWidth="1"/>
    <col min="6880" max="6881" width="6.42578125" style="961" customWidth="1"/>
    <col min="6882" max="6882" width="8.42578125" style="961" customWidth="1"/>
    <col min="6883" max="6883" width="6.5703125" style="961" customWidth="1"/>
    <col min="6884" max="6884" width="6.140625" style="961" customWidth="1"/>
    <col min="6885" max="6885" width="26" style="961" customWidth="1"/>
    <col min="6886" max="6886" width="8.5703125" style="961" customWidth="1"/>
    <col min="6887" max="6887" width="11" style="961" customWidth="1"/>
    <col min="6888" max="6888" width="7.42578125" style="961" customWidth="1"/>
    <col min="6889" max="6889" width="8" style="961" customWidth="1"/>
    <col min="6890" max="6890" width="6.5703125" style="961" customWidth="1"/>
    <col min="6891" max="6891" width="8.5703125" style="961" customWidth="1"/>
    <col min="6892" max="6892" width="4.42578125" style="961" customWidth="1"/>
    <col min="6893" max="6893" width="4.85546875" style="961" customWidth="1"/>
    <col min="6894" max="6894" width="6.85546875" style="961" customWidth="1"/>
    <col min="6895" max="6895" width="9.85546875" style="961" customWidth="1"/>
    <col min="6896" max="6896" width="7.5703125" style="961" customWidth="1"/>
    <col min="6897" max="6900" width="11" style="961" customWidth="1"/>
    <col min="6901" max="6903" width="14.42578125" style="961" customWidth="1"/>
    <col min="6904" max="6904" width="32.5703125" style="961" customWidth="1"/>
    <col min="6905" max="6905" width="14.42578125" style="961" customWidth="1"/>
    <col min="6906" max="6906" width="13.42578125" style="961" customWidth="1"/>
    <col min="6907" max="6908" width="11" style="961" customWidth="1"/>
    <col min="6909" max="6910" width="13.42578125" style="961" customWidth="1"/>
    <col min="6911" max="6918" width="9.85546875" style="961" customWidth="1"/>
    <col min="6919" max="6922" width="11" style="961" customWidth="1"/>
    <col min="6923" max="6923" width="14.42578125" style="961" customWidth="1"/>
    <col min="6924" max="6924" width="4.140625" style="961" customWidth="1"/>
    <col min="6925" max="6925" width="13.42578125" style="961" customWidth="1"/>
    <col min="6926" max="6926" width="28.140625" style="961" customWidth="1"/>
    <col min="6927" max="6927" width="11" style="961" customWidth="1"/>
    <col min="6928" max="6928" width="14.42578125" style="961" customWidth="1"/>
    <col min="6929" max="6929" width="4.140625" style="961" customWidth="1"/>
    <col min="6930" max="6931" width="11" style="961" customWidth="1"/>
    <col min="6932" max="6932" width="14.42578125" style="961" customWidth="1"/>
    <col min="6933" max="6933" width="4.140625" style="961" customWidth="1"/>
    <col min="6934" max="6934" width="14.42578125" style="961" customWidth="1"/>
    <col min="6935" max="7132" width="11" style="961"/>
    <col min="7133" max="7133" width="27.5703125" style="961" customWidth="1"/>
    <col min="7134" max="7134" width="4.42578125" style="961" customWidth="1"/>
    <col min="7135" max="7135" width="8.140625" style="961" customWidth="1"/>
    <col min="7136" max="7137" width="6.42578125" style="961" customWidth="1"/>
    <col min="7138" max="7138" width="8.42578125" style="961" customWidth="1"/>
    <col min="7139" max="7139" width="6.5703125" style="961" customWidth="1"/>
    <col min="7140" max="7140" width="6.140625" style="961" customWidth="1"/>
    <col min="7141" max="7141" width="26" style="961" customWidth="1"/>
    <col min="7142" max="7142" width="8.5703125" style="961" customWidth="1"/>
    <col min="7143" max="7143" width="11" style="961" customWidth="1"/>
    <col min="7144" max="7144" width="7.42578125" style="961" customWidth="1"/>
    <col min="7145" max="7145" width="8" style="961" customWidth="1"/>
    <col min="7146" max="7146" width="6.5703125" style="961" customWidth="1"/>
    <col min="7147" max="7147" width="8.5703125" style="961" customWidth="1"/>
    <col min="7148" max="7148" width="4.42578125" style="961" customWidth="1"/>
    <col min="7149" max="7149" width="4.85546875" style="961" customWidth="1"/>
    <col min="7150" max="7150" width="6.85546875" style="961" customWidth="1"/>
    <col min="7151" max="7151" width="9.85546875" style="961" customWidth="1"/>
    <col min="7152" max="7152" width="7.5703125" style="961" customWidth="1"/>
    <col min="7153" max="7156" width="11" style="961" customWidth="1"/>
    <col min="7157" max="7159" width="14.42578125" style="961" customWidth="1"/>
    <col min="7160" max="7160" width="32.5703125" style="961" customWidth="1"/>
    <col min="7161" max="7161" width="14.42578125" style="961" customWidth="1"/>
    <col min="7162" max="7162" width="13.42578125" style="961" customWidth="1"/>
    <col min="7163" max="7164" width="11" style="961" customWidth="1"/>
    <col min="7165" max="7166" width="13.42578125" style="961" customWidth="1"/>
    <col min="7167" max="7174" width="9.85546875" style="961" customWidth="1"/>
    <col min="7175" max="7178" width="11" style="961" customWidth="1"/>
    <col min="7179" max="7179" width="14.42578125" style="961" customWidth="1"/>
    <col min="7180" max="7180" width="4.140625" style="961" customWidth="1"/>
    <col min="7181" max="7181" width="13.42578125" style="961" customWidth="1"/>
    <col min="7182" max="7182" width="28.140625" style="961" customWidth="1"/>
    <col min="7183" max="7183" width="11" style="961" customWidth="1"/>
    <col min="7184" max="7184" width="14.42578125" style="961" customWidth="1"/>
    <col min="7185" max="7185" width="4.140625" style="961" customWidth="1"/>
    <col min="7186" max="7187" width="11" style="961" customWidth="1"/>
    <col min="7188" max="7188" width="14.42578125" style="961" customWidth="1"/>
    <col min="7189" max="7189" width="4.140625" style="961" customWidth="1"/>
    <col min="7190" max="7190" width="14.42578125" style="961" customWidth="1"/>
    <col min="7191" max="7388" width="11" style="961"/>
    <col min="7389" max="7389" width="27.5703125" style="961" customWidth="1"/>
    <col min="7390" max="7390" width="4.42578125" style="961" customWidth="1"/>
    <col min="7391" max="7391" width="8.140625" style="961" customWidth="1"/>
    <col min="7392" max="7393" width="6.42578125" style="961" customWidth="1"/>
    <col min="7394" max="7394" width="8.42578125" style="961" customWidth="1"/>
    <col min="7395" max="7395" width="6.5703125" style="961" customWidth="1"/>
    <col min="7396" max="7396" width="6.140625" style="961" customWidth="1"/>
    <col min="7397" max="7397" width="26" style="961" customWidth="1"/>
    <col min="7398" max="7398" width="8.5703125" style="961" customWidth="1"/>
    <col min="7399" max="7399" width="11" style="961" customWidth="1"/>
    <col min="7400" max="7400" width="7.42578125" style="961" customWidth="1"/>
    <col min="7401" max="7401" width="8" style="961" customWidth="1"/>
    <col min="7402" max="7402" width="6.5703125" style="961" customWidth="1"/>
    <col min="7403" max="7403" width="8.5703125" style="961" customWidth="1"/>
    <col min="7404" max="7404" width="4.42578125" style="961" customWidth="1"/>
    <col min="7405" max="7405" width="4.85546875" style="961" customWidth="1"/>
    <col min="7406" max="7406" width="6.85546875" style="961" customWidth="1"/>
    <col min="7407" max="7407" width="9.85546875" style="961" customWidth="1"/>
    <col min="7408" max="7408" width="7.5703125" style="961" customWidth="1"/>
    <col min="7409" max="7412" width="11" style="961" customWidth="1"/>
    <col min="7413" max="7415" width="14.42578125" style="961" customWidth="1"/>
    <col min="7416" max="7416" width="32.5703125" style="961" customWidth="1"/>
    <col min="7417" max="7417" width="14.42578125" style="961" customWidth="1"/>
    <col min="7418" max="7418" width="13.42578125" style="961" customWidth="1"/>
    <col min="7419" max="7420" width="11" style="961" customWidth="1"/>
    <col min="7421" max="7422" width="13.42578125" style="961" customWidth="1"/>
    <col min="7423" max="7430" width="9.85546875" style="961" customWidth="1"/>
    <col min="7431" max="7434" width="11" style="961" customWidth="1"/>
    <col min="7435" max="7435" width="14.42578125" style="961" customWidth="1"/>
    <col min="7436" max="7436" width="4.140625" style="961" customWidth="1"/>
    <col min="7437" max="7437" width="13.42578125" style="961" customWidth="1"/>
    <col min="7438" max="7438" width="28.140625" style="961" customWidth="1"/>
    <col min="7439" max="7439" width="11" style="961" customWidth="1"/>
    <col min="7440" max="7440" width="14.42578125" style="961" customWidth="1"/>
    <col min="7441" max="7441" width="4.140625" style="961" customWidth="1"/>
    <col min="7442" max="7443" width="11" style="961" customWidth="1"/>
    <col min="7444" max="7444" width="14.42578125" style="961" customWidth="1"/>
    <col min="7445" max="7445" width="4.140625" style="961" customWidth="1"/>
    <col min="7446" max="7446" width="14.42578125" style="961" customWidth="1"/>
    <col min="7447" max="7644" width="11" style="961"/>
    <col min="7645" max="7645" width="27.5703125" style="961" customWidth="1"/>
    <col min="7646" max="7646" width="4.42578125" style="961" customWidth="1"/>
    <col min="7647" max="7647" width="8.140625" style="961" customWidth="1"/>
    <col min="7648" max="7649" width="6.42578125" style="961" customWidth="1"/>
    <col min="7650" max="7650" width="8.42578125" style="961" customWidth="1"/>
    <col min="7651" max="7651" width="6.5703125" style="961" customWidth="1"/>
    <col min="7652" max="7652" width="6.140625" style="961" customWidth="1"/>
    <col min="7653" max="7653" width="26" style="961" customWidth="1"/>
    <col min="7654" max="7654" width="8.5703125" style="961" customWidth="1"/>
    <col min="7655" max="7655" width="11" style="961" customWidth="1"/>
    <col min="7656" max="7656" width="7.42578125" style="961" customWidth="1"/>
    <col min="7657" max="7657" width="8" style="961" customWidth="1"/>
    <col min="7658" max="7658" width="6.5703125" style="961" customWidth="1"/>
    <col min="7659" max="7659" width="8.5703125" style="961" customWidth="1"/>
    <col min="7660" max="7660" width="4.42578125" style="961" customWidth="1"/>
    <col min="7661" max="7661" width="4.85546875" style="961" customWidth="1"/>
    <col min="7662" max="7662" width="6.85546875" style="961" customWidth="1"/>
    <col min="7663" max="7663" width="9.85546875" style="961" customWidth="1"/>
    <col min="7664" max="7664" width="7.5703125" style="961" customWidth="1"/>
    <col min="7665" max="7668" width="11" style="961" customWidth="1"/>
    <col min="7669" max="7671" width="14.42578125" style="961" customWidth="1"/>
    <col min="7672" max="7672" width="32.5703125" style="961" customWidth="1"/>
    <col min="7673" max="7673" width="14.42578125" style="961" customWidth="1"/>
    <col min="7674" max="7674" width="13.42578125" style="961" customWidth="1"/>
    <col min="7675" max="7676" width="11" style="961" customWidth="1"/>
    <col min="7677" max="7678" width="13.42578125" style="961" customWidth="1"/>
    <col min="7679" max="7686" width="9.85546875" style="961" customWidth="1"/>
    <col min="7687" max="7690" width="11" style="961" customWidth="1"/>
    <col min="7691" max="7691" width="14.42578125" style="961" customWidth="1"/>
    <col min="7692" max="7692" width="4.140625" style="961" customWidth="1"/>
    <col min="7693" max="7693" width="13.42578125" style="961" customWidth="1"/>
    <col min="7694" max="7694" width="28.140625" style="961" customWidth="1"/>
    <col min="7695" max="7695" width="11" style="961" customWidth="1"/>
    <col min="7696" max="7696" width="14.42578125" style="961" customWidth="1"/>
    <col min="7697" max="7697" width="4.140625" style="961" customWidth="1"/>
    <col min="7698" max="7699" width="11" style="961" customWidth="1"/>
    <col min="7700" max="7700" width="14.42578125" style="961" customWidth="1"/>
    <col min="7701" max="7701" width="4.140625" style="961" customWidth="1"/>
    <col min="7702" max="7702" width="14.42578125" style="961" customWidth="1"/>
    <col min="7703" max="7900" width="11" style="961"/>
    <col min="7901" max="7901" width="27.5703125" style="961" customWidth="1"/>
    <col min="7902" max="7902" width="4.42578125" style="961" customWidth="1"/>
    <col min="7903" max="7903" width="8.140625" style="961" customWidth="1"/>
    <col min="7904" max="7905" width="6.42578125" style="961" customWidth="1"/>
    <col min="7906" max="7906" width="8.42578125" style="961" customWidth="1"/>
    <col min="7907" max="7907" width="6.5703125" style="961" customWidth="1"/>
    <col min="7908" max="7908" width="6.140625" style="961" customWidth="1"/>
    <col min="7909" max="7909" width="26" style="961" customWidth="1"/>
    <col min="7910" max="7910" width="8.5703125" style="961" customWidth="1"/>
    <col min="7911" max="7911" width="11" style="961" customWidth="1"/>
    <col min="7912" max="7912" width="7.42578125" style="961" customWidth="1"/>
    <col min="7913" max="7913" width="8" style="961" customWidth="1"/>
    <col min="7914" max="7914" width="6.5703125" style="961" customWidth="1"/>
    <col min="7915" max="7915" width="8.5703125" style="961" customWidth="1"/>
    <col min="7916" max="7916" width="4.42578125" style="961" customWidth="1"/>
    <col min="7917" max="7917" width="4.85546875" style="961" customWidth="1"/>
    <col min="7918" max="7918" width="6.85546875" style="961" customWidth="1"/>
    <col min="7919" max="7919" width="9.85546875" style="961" customWidth="1"/>
    <col min="7920" max="7920" width="7.5703125" style="961" customWidth="1"/>
    <col min="7921" max="7924" width="11" style="961" customWidth="1"/>
    <col min="7925" max="7927" width="14.42578125" style="961" customWidth="1"/>
    <col min="7928" max="7928" width="32.5703125" style="961" customWidth="1"/>
    <col min="7929" max="7929" width="14.42578125" style="961" customWidth="1"/>
    <col min="7930" max="7930" width="13.42578125" style="961" customWidth="1"/>
    <col min="7931" max="7932" width="11" style="961" customWidth="1"/>
    <col min="7933" max="7934" width="13.42578125" style="961" customWidth="1"/>
    <col min="7935" max="7942" width="9.85546875" style="961" customWidth="1"/>
    <col min="7943" max="7946" width="11" style="961" customWidth="1"/>
    <col min="7947" max="7947" width="14.42578125" style="961" customWidth="1"/>
    <col min="7948" max="7948" width="4.140625" style="961" customWidth="1"/>
    <col min="7949" max="7949" width="13.42578125" style="961" customWidth="1"/>
    <col min="7950" max="7950" width="28.140625" style="961" customWidth="1"/>
    <col min="7951" max="7951" width="11" style="961" customWidth="1"/>
    <col min="7952" max="7952" width="14.42578125" style="961" customWidth="1"/>
    <col min="7953" max="7953" width="4.140625" style="961" customWidth="1"/>
    <col min="7954" max="7955" width="11" style="961" customWidth="1"/>
    <col min="7956" max="7956" width="14.42578125" style="961" customWidth="1"/>
    <col min="7957" max="7957" width="4.140625" style="961" customWidth="1"/>
    <col min="7958" max="7958" width="14.42578125" style="961" customWidth="1"/>
    <col min="7959" max="8156" width="11" style="961"/>
    <col min="8157" max="8157" width="27.5703125" style="961" customWidth="1"/>
    <col min="8158" max="8158" width="4.42578125" style="961" customWidth="1"/>
    <col min="8159" max="8159" width="8.140625" style="961" customWidth="1"/>
    <col min="8160" max="8161" width="6.42578125" style="961" customWidth="1"/>
    <col min="8162" max="8162" width="8.42578125" style="961" customWidth="1"/>
    <col min="8163" max="8163" width="6.5703125" style="961" customWidth="1"/>
    <col min="8164" max="8164" width="6.140625" style="961" customWidth="1"/>
    <col min="8165" max="8165" width="26" style="961" customWidth="1"/>
    <col min="8166" max="8166" width="8.5703125" style="961" customWidth="1"/>
    <col min="8167" max="8167" width="11" style="961" customWidth="1"/>
    <col min="8168" max="8168" width="7.42578125" style="961" customWidth="1"/>
    <col min="8169" max="8169" width="8" style="961" customWidth="1"/>
    <col min="8170" max="8170" width="6.5703125" style="961" customWidth="1"/>
    <col min="8171" max="8171" width="8.5703125" style="961" customWidth="1"/>
    <col min="8172" max="8172" width="4.42578125" style="961" customWidth="1"/>
    <col min="8173" max="8173" width="4.85546875" style="961" customWidth="1"/>
    <col min="8174" max="8174" width="6.85546875" style="961" customWidth="1"/>
    <col min="8175" max="8175" width="9.85546875" style="961" customWidth="1"/>
    <col min="8176" max="8176" width="7.5703125" style="961" customWidth="1"/>
    <col min="8177" max="8180" width="11" style="961" customWidth="1"/>
    <col min="8181" max="8183" width="14.42578125" style="961" customWidth="1"/>
    <col min="8184" max="8184" width="32.5703125" style="961" customWidth="1"/>
    <col min="8185" max="8185" width="14.42578125" style="961" customWidth="1"/>
    <col min="8186" max="8186" width="13.42578125" style="961" customWidth="1"/>
    <col min="8187" max="8188" width="11" style="961" customWidth="1"/>
    <col min="8189" max="8190" width="13.42578125" style="961" customWidth="1"/>
    <col min="8191" max="8198" width="9.85546875" style="961" customWidth="1"/>
    <col min="8199" max="8202" width="11" style="961" customWidth="1"/>
    <col min="8203" max="8203" width="14.42578125" style="961" customWidth="1"/>
    <col min="8204" max="8204" width="4.140625" style="961" customWidth="1"/>
    <col min="8205" max="8205" width="13.42578125" style="961" customWidth="1"/>
    <col min="8206" max="8206" width="28.140625" style="961" customWidth="1"/>
    <col min="8207" max="8207" width="11" style="961" customWidth="1"/>
    <col min="8208" max="8208" width="14.42578125" style="961" customWidth="1"/>
    <col min="8209" max="8209" width="4.140625" style="961" customWidth="1"/>
    <col min="8210" max="8211" width="11" style="961" customWidth="1"/>
    <col min="8212" max="8212" width="14.42578125" style="961" customWidth="1"/>
    <col min="8213" max="8213" width="4.140625" style="961" customWidth="1"/>
    <col min="8214" max="8214" width="14.42578125" style="961" customWidth="1"/>
    <col min="8215" max="8412" width="11" style="961"/>
    <col min="8413" max="8413" width="27.5703125" style="961" customWidth="1"/>
    <col min="8414" max="8414" width="4.42578125" style="961" customWidth="1"/>
    <col min="8415" max="8415" width="8.140625" style="961" customWidth="1"/>
    <col min="8416" max="8417" width="6.42578125" style="961" customWidth="1"/>
    <col min="8418" max="8418" width="8.42578125" style="961" customWidth="1"/>
    <col min="8419" max="8419" width="6.5703125" style="961" customWidth="1"/>
    <col min="8420" max="8420" width="6.140625" style="961" customWidth="1"/>
    <col min="8421" max="8421" width="26" style="961" customWidth="1"/>
    <col min="8422" max="8422" width="8.5703125" style="961" customWidth="1"/>
    <col min="8423" max="8423" width="11" style="961" customWidth="1"/>
    <col min="8424" max="8424" width="7.42578125" style="961" customWidth="1"/>
    <col min="8425" max="8425" width="8" style="961" customWidth="1"/>
    <col min="8426" max="8426" width="6.5703125" style="961" customWidth="1"/>
    <col min="8427" max="8427" width="8.5703125" style="961" customWidth="1"/>
    <col min="8428" max="8428" width="4.42578125" style="961" customWidth="1"/>
    <col min="8429" max="8429" width="4.85546875" style="961" customWidth="1"/>
    <col min="8430" max="8430" width="6.85546875" style="961" customWidth="1"/>
    <col min="8431" max="8431" width="9.85546875" style="961" customWidth="1"/>
    <col min="8432" max="8432" width="7.5703125" style="961" customWidth="1"/>
    <col min="8433" max="8436" width="11" style="961" customWidth="1"/>
    <col min="8437" max="8439" width="14.42578125" style="961" customWidth="1"/>
    <col min="8440" max="8440" width="32.5703125" style="961" customWidth="1"/>
    <col min="8441" max="8441" width="14.42578125" style="961" customWidth="1"/>
    <col min="8442" max="8442" width="13.42578125" style="961" customWidth="1"/>
    <col min="8443" max="8444" width="11" style="961" customWidth="1"/>
    <col min="8445" max="8446" width="13.42578125" style="961" customWidth="1"/>
    <col min="8447" max="8454" width="9.85546875" style="961" customWidth="1"/>
    <col min="8455" max="8458" width="11" style="961" customWidth="1"/>
    <col min="8459" max="8459" width="14.42578125" style="961" customWidth="1"/>
    <col min="8460" max="8460" width="4.140625" style="961" customWidth="1"/>
    <col min="8461" max="8461" width="13.42578125" style="961" customWidth="1"/>
    <col min="8462" max="8462" width="28.140625" style="961" customWidth="1"/>
    <col min="8463" max="8463" width="11" style="961" customWidth="1"/>
    <col min="8464" max="8464" width="14.42578125" style="961" customWidth="1"/>
    <col min="8465" max="8465" width="4.140625" style="961" customWidth="1"/>
    <col min="8466" max="8467" width="11" style="961" customWidth="1"/>
    <col min="8468" max="8468" width="14.42578125" style="961" customWidth="1"/>
    <col min="8469" max="8469" width="4.140625" style="961" customWidth="1"/>
    <col min="8470" max="8470" width="14.42578125" style="961" customWidth="1"/>
    <col min="8471" max="8668" width="11" style="961"/>
    <col min="8669" max="8669" width="27.5703125" style="961" customWidth="1"/>
    <col min="8670" max="8670" width="4.42578125" style="961" customWidth="1"/>
    <col min="8671" max="8671" width="8.140625" style="961" customWidth="1"/>
    <col min="8672" max="8673" width="6.42578125" style="961" customWidth="1"/>
    <col min="8674" max="8674" width="8.42578125" style="961" customWidth="1"/>
    <col min="8675" max="8675" width="6.5703125" style="961" customWidth="1"/>
    <col min="8676" max="8676" width="6.140625" style="961" customWidth="1"/>
    <col min="8677" max="8677" width="26" style="961" customWidth="1"/>
    <col min="8678" max="8678" width="8.5703125" style="961" customWidth="1"/>
    <col min="8679" max="8679" width="11" style="961" customWidth="1"/>
    <col min="8680" max="8680" width="7.42578125" style="961" customWidth="1"/>
    <col min="8681" max="8681" width="8" style="961" customWidth="1"/>
    <col min="8682" max="8682" width="6.5703125" style="961" customWidth="1"/>
    <col min="8683" max="8683" width="8.5703125" style="961" customWidth="1"/>
    <col min="8684" max="8684" width="4.42578125" style="961" customWidth="1"/>
    <col min="8685" max="8685" width="4.85546875" style="961" customWidth="1"/>
    <col min="8686" max="8686" width="6.85546875" style="961" customWidth="1"/>
    <col min="8687" max="8687" width="9.85546875" style="961" customWidth="1"/>
    <col min="8688" max="8688" width="7.5703125" style="961" customWidth="1"/>
    <col min="8689" max="8692" width="11" style="961" customWidth="1"/>
    <col min="8693" max="8695" width="14.42578125" style="961" customWidth="1"/>
    <col min="8696" max="8696" width="32.5703125" style="961" customWidth="1"/>
    <col min="8697" max="8697" width="14.42578125" style="961" customWidth="1"/>
    <col min="8698" max="8698" width="13.42578125" style="961" customWidth="1"/>
    <col min="8699" max="8700" width="11" style="961" customWidth="1"/>
    <col min="8701" max="8702" width="13.42578125" style="961" customWidth="1"/>
    <col min="8703" max="8710" width="9.85546875" style="961" customWidth="1"/>
    <col min="8711" max="8714" width="11" style="961" customWidth="1"/>
    <col min="8715" max="8715" width="14.42578125" style="961" customWidth="1"/>
    <col min="8716" max="8716" width="4.140625" style="961" customWidth="1"/>
    <col min="8717" max="8717" width="13.42578125" style="961" customWidth="1"/>
    <col min="8718" max="8718" width="28.140625" style="961" customWidth="1"/>
    <col min="8719" max="8719" width="11" style="961" customWidth="1"/>
    <col min="8720" max="8720" width="14.42578125" style="961" customWidth="1"/>
    <col min="8721" max="8721" width="4.140625" style="961" customWidth="1"/>
    <col min="8722" max="8723" width="11" style="961" customWidth="1"/>
    <col min="8724" max="8724" width="14.42578125" style="961" customWidth="1"/>
    <col min="8725" max="8725" width="4.140625" style="961" customWidth="1"/>
    <col min="8726" max="8726" width="14.42578125" style="961" customWidth="1"/>
    <col min="8727" max="8924" width="11" style="961"/>
    <col min="8925" max="8925" width="27.5703125" style="961" customWidth="1"/>
    <col min="8926" max="8926" width="4.42578125" style="961" customWidth="1"/>
    <col min="8927" max="8927" width="8.140625" style="961" customWidth="1"/>
    <col min="8928" max="8929" width="6.42578125" style="961" customWidth="1"/>
    <col min="8930" max="8930" width="8.42578125" style="961" customWidth="1"/>
    <col min="8931" max="8931" width="6.5703125" style="961" customWidth="1"/>
    <col min="8932" max="8932" width="6.140625" style="961" customWidth="1"/>
    <col min="8933" max="8933" width="26" style="961" customWidth="1"/>
    <col min="8934" max="8934" width="8.5703125" style="961" customWidth="1"/>
    <col min="8935" max="8935" width="11" style="961" customWidth="1"/>
    <col min="8936" max="8936" width="7.42578125" style="961" customWidth="1"/>
    <col min="8937" max="8937" width="8" style="961" customWidth="1"/>
    <col min="8938" max="8938" width="6.5703125" style="961" customWidth="1"/>
    <col min="8939" max="8939" width="8.5703125" style="961" customWidth="1"/>
    <col min="8940" max="8940" width="4.42578125" style="961" customWidth="1"/>
    <col min="8941" max="8941" width="4.85546875" style="961" customWidth="1"/>
    <col min="8942" max="8942" width="6.85546875" style="961" customWidth="1"/>
    <col min="8943" max="8943" width="9.85546875" style="961" customWidth="1"/>
    <col min="8944" max="8944" width="7.5703125" style="961" customWidth="1"/>
    <col min="8945" max="8948" width="11" style="961" customWidth="1"/>
    <col min="8949" max="8951" width="14.42578125" style="961" customWidth="1"/>
    <col min="8952" max="8952" width="32.5703125" style="961" customWidth="1"/>
    <col min="8953" max="8953" width="14.42578125" style="961" customWidth="1"/>
    <col min="8954" max="8954" width="13.42578125" style="961" customWidth="1"/>
    <col min="8955" max="8956" width="11" style="961" customWidth="1"/>
    <col min="8957" max="8958" width="13.42578125" style="961" customWidth="1"/>
    <col min="8959" max="8966" width="9.85546875" style="961" customWidth="1"/>
    <col min="8967" max="8970" width="11" style="961" customWidth="1"/>
    <col min="8971" max="8971" width="14.42578125" style="961" customWidth="1"/>
    <col min="8972" max="8972" width="4.140625" style="961" customWidth="1"/>
    <col min="8973" max="8973" width="13.42578125" style="961" customWidth="1"/>
    <col min="8974" max="8974" width="28.140625" style="961" customWidth="1"/>
    <col min="8975" max="8975" width="11" style="961" customWidth="1"/>
    <col min="8976" max="8976" width="14.42578125" style="961" customWidth="1"/>
    <col min="8977" max="8977" width="4.140625" style="961" customWidth="1"/>
    <col min="8978" max="8979" width="11" style="961" customWidth="1"/>
    <col min="8980" max="8980" width="14.42578125" style="961" customWidth="1"/>
    <col min="8981" max="8981" width="4.140625" style="961" customWidth="1"/>
    <col min="8982" max="8982" width="14.42578125" style="961" customWidth="1"/>
    <col min="8983" max="9180" width="11" style="961"/>
    <col min="9181" max="9181" width="27.5703125" style="961" customWidth="1"/>
    <col min="9182" max="9182" width="4.42578125" style="961" customWidth="1"/>
    <col min="9183" max="9183" width="8.140625" style="961" customWidth="1"/>
    <col min="9184" max="9185" width="6.42578125" style="961" customWidth="1"/>
    <col min="9186" max="9186" width="8.42578125" style="961" customWidth="1"/>
    <col min="9187" max="9187" width="6.5703125" style="961" customWidth="1"/>
    <col min="9188" max="9188" width="6.140625" style="961" customWidth="1"/>
    <col min="9189" max="9189" width="26" style="961" customWidth="1"/>
    <col min="9190" max="9190" width="8.5703125" style="961" customWidth="1"/>
    <col min="9191" max="9191" width="11" style="961" customWidth="1"/>
    <col min="9192" max="9192" width="7.42578125" style="961" customWidth="1"/>
    <col min="9193" max="9193" width="8" style="961" customWidth="1"/>
    <col min="9194" max="9194" width="6.5703125" style="961" customWidth="1"/>
    <col min="9195" max="9195" width="8.5703125" style="961" customWidth="1"/>
    <col min="9196" max="9196" width="4.42578125" style="961" customWidth="1"/>
    <col min="9197" max="9197" width="4.85546875" style="961" customWidth="1"/>
    <col min="9198" max="9198" width="6.85546875" style="961" customWidth="1"/>
    <col min="9199" max="9199" width="9.85546875" style="961" customWidth="1"/>
    <col min="9200" max="9200" width="7.5703125" style="961" customWidth="1"/>
    <col min="9201" max="9204" width="11" style="961" customWidth="1"/>
    <col min="9205" max="9207" width="14.42578125" style="961" customWidth="1"/>
    <col min="9208" max="9208" width="32.5703125" style="961" customWidth="1"/>
    <col min="9209" max="9209" width="14.42578125" style="961" customWidth="1"/>
    <col min="9210" max="9210" width="13.42578125" style="961" customWidth="1"/>
    <col min="9211" max="9212" width="11" style="961" customWidth="1"/>
    <col min="9213" max="9214" width="13.42578125" style="961" customWidth="1"/>
    <col min="9215" max="9222" width="9.85546875" style="961" customWidth="1"/>
    <col min="9223" max="9226" width="11" style="961" customWidth="1"/>
    <col min="9227" max="9227" width="14.42578125" style="961" customWidth="1"/>
    <col min="9228" max="9228" width="4.140625" style="961" customWidth="1"/>
    <col min="9229" max="9229" width="13.42578125" style="961" customWidth="1"/>
    <col min="9230" max="9230" width="28.140625" style="961" customWidth="1"/>
    <col min="9231" max="9231" width="11" style="961" customWidth="1"/>
    <col min="9232" max="9232" width="14.42578125" style="961" customWidth="1"/>
    <col min="9233" max="9233" width="4.140625" style="961" customWidth="1"/>
    <col min="9234" max="9235" width="11" style="961" customWidth="1"/>
    <col min="9236" max="9236" width="14.42578125" style="961" customWidth="1"/>
    <col min="9237" max="9237" width="4.140625" style="961" customWidth="1"/>
    <col min="9238" max="9238" width="14.42578125" style="961" customWidth="1"/>
    <col min="9239" max="9436" width="11" style="961"/>
    <col min="9437" max="9437" width="27.5703125" style="961" customWidth="1"/>
    <col min="9438" max="9438" width="4.42578125" style="961" customWidth="1"/>
    <col min="9439" max="9439" width="8.140625" style="961" customWidth="1"/>
    <col min="9440" max="9441" width="6.42578125" style="961" customWidth="1"/>
    <col min="9442" max="9442" width="8.42578125" style="961" customWidth="1"/>
    <col min="9443" max="9443" width="6.5703125" style="961" customWidth="1"/>
    <col min="9444" max="9444" width="6.140625" style="961" customWidth="1"/>
    <col min="9445" max="9445" width="26" style="961" customWidth="1"/>
    <col min="9446" max="9446" width="8.5703125" style="961" customWidth="1"/>
    <col min="9447" max="9447" width="11" style="961" customWidth="1"/>
    <col min="9448" max="9448" width="7.42578125" style="961" customWidth="1"/>
    <col min="9449" max="9449" width="8" style="961" customWidth="1"/>
    <col min="9450" max="9450" width="6.5703125" style="961" customWidth="1"/>
    <col min="9451" max="9451" width="8.5703125" style="961" customWidth="1"/>
    <col min="9452" max="9452" width="4.42578125" style="961" customWidth="1"/>
    <col min="9453" max="9453" width="4.85546875" style="961" customWidth="1"/>
    <col min="9454" max="9454" width="6.85546875" style="961" customWidth="1"/>
    <col min="9455" max="9455" width="9.85546875" style="961" customWidth="1"/>
    <col min="9456" max="9456" width="7.5703125" style="961" customWidth="1"/>
    <col min="9457" max="9460" width="11" style="961" customWidth="1"/>
    <col min="9461" max="9463" width="14.42578125" style="961" customWidth="1"/>
    <col min="9464" max="9464" width="32.5703125" style="961" customWidth="1"/>
    <col min="9465" max="9465" width="14.42578125" style="961" customWidth="1"/>
    <col min="9466" max="9466" width="13.42578125" style="961" customWidth="1"/>
    <col min="9467" max="9468" width="11" style="961" customWidth="1"/>
    <col min="9469" max="9470" width="13.42578125" style="961" customWidth="1"/>
    <col min="9471" max="9478" width="9.85546875" style="961" customWidth="1"/>
    <col min="9479" max="9482" width="11" style="961" customWidth="1"/>
    <col min="9483" max="9483" width="14.42578125" style="961" customWidth="1"/>
    <col min="9484" max="9484" width="4.140625" style="961" customWidth="1"/>
    <col min="9485" max="9485" width="13.42578125" style="961" customWidth="1"/>
    <col min="9486" max="9486" width="28.140625" style="961" customWidth="1"/>
    <col min="9487" max="9487" width="11" style="961" customWidth="1"/>
    <col min="9488" max="9488" width="14.42578125" style="961" customWidth="1"/>
    <col min="9489" max="9489" width="4.140625" style="961" customWidth="1"/>
    <col min="9490" max="9491" width="11" style="961" customWidth="1"/>
    <col min="9492" max="9492" width="14.42578125" style="961" customWidth="1"/>
    <col min="9493" max="9493" width="4.140625" style="961" customWidth="1"/>
    <col min="9494" max="9494" width="14.42578125" style="961" customWidth="1"/>
    <col min="9495" max="9692" width="11" style="961"/>
    <col min="9693" max="9693" width="27.5703125" style="961" customWidth="1"/>
    <col min="9694" max="9694" width="4.42578125" style="961" customWidth="1"/>
    <col min="9695" max="9695" width="8.140625" style="961" customWidth="1"/>
    <col min="9696" max="9697" width="6.42578125" style="961" customWidth="1"/>
    <col min="9698" max="9698" width="8.42578125" style="961" customWidth="1"/>
    <col min="9699" max="9699" width="6.5703125" style="961" customWidth="1"/>
    <col min="9700" max="9700" width="6.140625" style="961" customWidth="1"/>
    <col min="9701" max="9701" width="26" style="961" customWidth="1"/>
    <col min="9702" max="9702" width="8.5703125" style="961" customWidth="1"/>
    <col min="9703" max="9703" width="11" style="961" customWidth="1"/>
    <col min="9704" max="9704" width="7.42578125" style="961" customWidth="1"/>
    <col min="9705" max="9705" width="8" style="961" customWidth="1"/>
    <col min="9706" max="9706" width="6.5703125" style="961" customWidth="1"/>
    <col min="9707" max="9707" width="8.5703125" style="961" customWidth="1"/>
    <col min="9708" max="9708" width="4.42578125" style="961" customWidth="1"/>
    <col min="9709" max="9709" width="4.85546875" style="961" customWidth="1"/>
    <col min="9710" max="9710" width="6.85546875" style="961" customWidth="1"/>
    <col min="9711" max="9711" width="9.85546875" style="961" customWidth="1"/>
    <col min="9712" max="9712" width="7.5703125" style="961" customWidth="1"/>
    <col min="9713" max="9716" width="11" style="961" customWidth="1"/>
    <col min="9717" max="9719" width="14.42578125" style="961" customWidth="1"/>
    <col min="9720" max="9720" width="32.5703125" style="961" customWidth="1"/>
    <col min="9721" max="9721" width="14.42578125" style="961" customWidth="1"/>
    <col min="9722" max="9722" width="13.42578125" style="961" customWidth="1"/>
    <col min="9723" max="9724" width="11" style="961" customWidth="1"/>
    <col min="9725" max="9726" width="13.42578125" style="961" customWidth="1"/>
    <col min="9727" max="9734" width="9.85546875" style="961" customWidth="1"/>
    <col min="9735" max="9738" width="11" style="961" customWidth="1"/>
    <col min="9739" max="9739" width="14.42578125" style="961" customWidth="1"/>
    <col min="9740" max="9740" width="4.140625" style="961" customWidth="1"/>
    <col min="9741" max="9741" width="13.42578125" style="961" customWidth="1"/>
    <col min="9742" max="9742" width="28.140625" style="961" customWidth="1"/>
    <col min="9743" max="9743" width="11" style="961" customWidth="1"/>
    <col min="9744" max="9744" width="14.42578125" style="961" customWidth="1"/>
    <col min="9745" max="9745" width="4.140625" style="961" customWidth="1"/>
    <col min="9746" max="9747" width="11" style="961" customWidth="1"/>
    <col min="9748" max="9748" width="14.42578125" style="961" customWidth="1"/>
    <col min="9749" max="9749" width="4.140625" style="961" customWidth="1"/>
    <col min="9750" max="9750" width="14.42578125" style="961" customWidth="1"/>
    <col min="9751" max="9948" width="11" style="961"/>
    <col min="9949" max="9949" width="27.5703125" style="961" customWidth="1"/>
    <col min="9950" max="9950" width="4.42578125" style="961" customWidth="1"/>
    <col min="9951" max="9951" width="8.140625" style="961" customWidth="1"/>
    <col min="9952" max="9953" width="6.42578125" style="961" customWidth="1"/>
    <col min="9954" max="9954" width="8.42578125" style="961" customWidth="1"/>
    <col min="9955" max="9955" width="6.5703125" style="961" customWidth="1"/>
    <col min="9956" max="9956" width="6.140625" style="961" customWidth="1"/>
    <col min="9957" max="9957" width="26" style="961" customWidth="1"/>
    <col min="9958" max="9958" width="8.5703125" style="961" customWidth="1"/>
    <col min="9959" max="9959" width="11" style="961" customWidth="1"/>
    <col min="9960" max="9960" width="7.42578125" style="961" customWidth="1"/>
    <col min="9961" max="9961" width="8" style="961" customWidth="1"/>
    <col min="9962" max="9962" width="6.5703125" style="961" customWidth="1"/>
    <col min="9963" max="9963" width="8.5703125" style="961" customWidth="1"/>
    <col min="9964" max="9964" width="4.42578125" style="961" customWidth="1"/>
    <col min="9965" max="9965" width="4.85546875" style="961" customWidth="1"/>
    <col min="9966" max="9966" width="6.85546875" style="961" customWidth="1"/>
    <col min="9967" max="9967" width="9.85546875" style="961" customWidth="1"/>
    <col min="9968" max="9968" width="7.5703125" style="961" customWidth="1"/>
    <col min="9969" max="9972" width="11" style="961" customWidth="1"/>
    <col min="9973" max="9975" width="14.42578125" style="961" customWidth="1"/>
    <col min="9976" max="9976" width="32.5703125" style="961" customWidth="1"/>
    <col min="9977" max="9977" width="14.42578125" style="961" customWidth="1"/>
    <col min="9978" max="9978" width="13.42578125" style="961" customWidth="1"/>
    <col min="9979" max="9980" width="11" style="961" customWidth="1"/>
    <col min="9981" max="9982" width="13.42578125" style="961" customWidth="1"/>
    <col min="9983" max="9990" width="9.85546875" style="961" customWidth="1"/>
    <col min="9991" max="9994" width="11" style="961" customWidth="1"/>
    <col min="9995" max="9995" width="14.42578125" style="961" customWidth="1"/>
    <col min="9996" max="9996" width="4.140625" style="961" customWidth="1"/>
    <col min="9997" max="9997" width="13.42578125" style="961" customWidth="1"/>
    <col min="9998" max="9998" width="28.140625" style="961" customWidth="1"/>
    <col min="9999" max="9999" width="11" style="961" customWidth="1"/>
    <col min="10000" max="10000" width="14.42578125" style="961" customWidth="1"/>
    <col min="10001" max="10001" width="4.140625" style="961" customWidth="1"/>
    <col min="10002" max="10003" width="11" style="961" customWidth="1"/>
    <col min="10004" max="10004" width="14.42578125" style="961" customWidth="1"/>
    <col min="10005" max="10005" width="4.140625" style="961" customWidth="1"/>
    <col min="10006" max="10006" width="14.42578125" style="961" customWidth="1"/>
    <col min="10007" max="10204" width="11" style="961"/>
    <col min="10205" max="10205" width="27.5703125" style="961" customWidth="1"/>
    <col min="10206" max="10206" width="4.42578125" style="961" customWidth="1"/>
    <col min="10207" max="10207" width="8.140625" style="961" customWidth="1"/>
    <col min="10208" max="10209" width="6.42578125" style="961" customWidth="1"/>
    <col min="10210" max="10210" width="8.42578125" style="961" customWidth="1"/>
    <col min="10211" max="10211" width="6.5703125" style="961" customWidth="1"/>
    <col min="10212" max="10212" width="6.140625" style="961" customWidth="1"/>
    <col min="10213" max="10213" width="26" style="961" customWidth="1"/>
    <col min="10214" max="10214" width="8.5703125" style="961" customWidth="1"/>
    <col min="10215" max="10215" width="11" style="961" customWidth="1"/>
    <col min="10216" max="10216" width="7.42578125" style="961" customWidth="1"/>
    <col min="10217" max="10217" width="8" style="961" customWidth="1"/>
    <col min="10218" max="10218" width="6.5703125" style="961" customWidth="1"/>
    <col min="10219" max="10219" width="8.5703125" style="961" customWidth="1"/>
    <col min="10220" max="10220" width="4.42578125" style="961" customWidth="1"/>
    <col min="10221" max="10221" width="4.85546875" style="961" customWidth="1"/>
    <col min="10222" max="10222" width="6.85546875" style="961" customWidth="1"/>
    <col min="10223" max="10223" width="9.85546875" style="961" customWidth="1"/>
    <col min="10224" max="10224" width="7.5703125" style="961" customWidth="1"/>
    <col min="10225" max="10228" width="11" style="961" customWidth="1"/>
    <col min="10229" max="10231" width="14.42578125" style="961" customWidth="1"/>
    <col min="10232" max="10232" width="32.5703125" style="961" customWidth="1"/>
    <col min="10233" max="10233" width="14.42578125" style="961" customWidth="1"/>
    <col min="10234" max="10234" width="13.42578125" style="961" customWidth="1"/>
    <col min="10235" max="10236" width="11" style="961" customWidth="1"/>
    <col min="10237" max="10238" width="13.42578125" style="961" customWidth="1"/>
    <col min="10239" max="10246" width="9.85546875" style="961" customWidth="1"/>
    <col min="10247" max="10250" width="11" style="961" customWidth="1"/>
    <col min="10251" max="10251" width="14.42578125" style="961" customWidth="1"/>
    <col min="10252" max="10252" width="4.140625" style="961" customWidth="1"/>
    <col min="10253" max="10253" width="13.42578125" style="961" customWidth="1"/>
    <col min="10254" max="10254" width="28.140625" style="961" customWidth="1"/>
    <col min="10255" max="10255" width="11" style="961" customWidth="1"/>
    <col min="10256" max="10256" width="14.42578125" style="961" customWidth="1"/>
    <col min="10257" max="10257" width="4.140625" style="961" customWidth="1"/>
    <col min="10258" max="10259" width="11" style="961" customWidth="1"/>
    <col min="10260" max="10260" width="14.42578125" style="961" customWidth="1"/>
    <col min="10261" max="10261" width="4.140625" style="961" customWidth="1"/>
    <col min="10262" max="10262" width="14.42578125" style="961" customWidth="1"/>
    <col min="10263" max="10460" width="11" style="961"/>
    <col min="10461" max="10461" width="27.5703125" style="961" customWidth="1"/>
    <col min="10462" max="10462" width="4.42578125" style="961" customWidth="1"/>
    <col min="10463" max="10463" width="8.140625" style="961" customWidth="1"/>
    <col min="10464" max="10465" width="6.42578125" style="961" customWidth="1"/>
    <col min="10466" max="10466" width="8.42578125" style="961" customWidth="1"/>
    <col min="10467" max="10467" width="6.5703125" style="961" customWidth="1"/>
    <col min="10468" max="10468" width="6.140625" style="961" customWidth="1"/>
    <col min="10469" max="10469" width="26" style="961" customWidth="1"/>
    <col min="10470" max="10470" width="8.5703125" style="961" customWidth="1"/>
    <col min="10471" max="10471" width="11" style="961" customWidth="1"/>
    <col min="10472" max="10472" width="7.42578125" style="961" customWidth="1"/>
    <col min="10473" max="10473" width="8" style="961" customWidth="1"/>
    <col min="10474" max="10474" width="6.5703125" style="961" customWidth="1"/>
    <col min="10475" max="10475" width="8.5703125" style="961" customWidth="1"/>
    <col min="10476" max="10476" width="4.42578125" style="961" customWidth="1"/>
    <col min="10477" max="10477" width="4.85546875" style="961" customWidth="1"/>
    <col min="10478" max="10478" width="6.85546875" style="961" customWidth="1"/>
    <col min="10479" max="10479" width="9.85546875" style="961" customWidth="1"/>
    <col min="10480" max="10480" width="7.5703125" style="961" customWidth="1"/>
    <col min="10481" max="10484" width="11" style="961" customWidth="1"/>
    <col min="10485" max="10487" width="14.42578125" style="961" customWidth="1"/>
    <col min="10488" max="10488" width="32.5703125" style="961" customWidth="1"/>
    <col min="10489" max="10489" width="14.42578125" style="961" customWidth="1"/>
    <col min="10490" max="10490" width="13.42578125" style="961" customWidth="1"/>
    <col min="10491" max="10492" width="11" style="961" customWidth="1"/>
    <col min="10493" max="10494" width="13.42578125" style="961" customWidth="1"/>
    <col min="10495" max="10502" width="9.85546875" style="961" customWidth="1"/>
    <col min="10503" max="10506" width="11" style="961" customWidth="1"/>
    <col min="10507" max="10507" width="14.42578125" style="961" customWidth="1"/>
    <col min="10508" max="10508" width="4.140625" style="961" customWidth="1"/>
    <col min="10509" max="10509" width="13.42578125" style="961" customWidth="1"/>
    <col min="10510" max="10510" width="28.140625" style="961" customWidth="1"/>
    <col min="10511" max="10511" width="11" style="961" customWidth="1"/>
    <col min="10512" max="10512" width="14.42578125" style="961" customWidth="1"/>
    <col min="10513" max="10513" width="4.140625" style="961" customWidth="1"/>
    <col min="10514" max="10515" width="11" style="961" customWidth="1"/>
    <col min="10516" max="10516" width="14.42578125" style="961" customWidth="1"/>
    <col min="10517" max="10517" width="4.140625" style="961" customWidth="1"/>
    <col min="10518" max="10518" width="14.42578125" style="961" customWidth="1"/>
    <col min="10519" max="10716" width="11" style="961"/>
    <col min="10717" max="10717" width="27.5703125" style="961" customWidth="1"/>
    <col min="10718" max="10718" width="4.42578125" style="961" customWidth="1"/>
    <col min="10719" max="10719" width="8.140625" style="961" customWidth="1"/>
    <col min="10720" max="10721" width="6.42578125" style="961" customWidth="1"/>
    <col min="10722" max="10722" width="8.42578125" style="961" customWidth="1"/>
    <col min="10723" max="10723" width="6.5703125" style="961" customWidth="1"/>
    <col min="10724" max="10724" width="6.140625" style="961" customWidth="1"/>
    <col min="10725" max="10725" width="26" style="961" customWidth="1"/>
    <col min="10726" max="10726" width="8.5703125" style="961" customWidth="1"/>
    <col min="10727" max="10727" width="11" style="961" customWidth="1"/>
    <col min="10728" max="10728" width="7.42578125" style="961" customWidth="1"/>
    <col min="10729" max="10729" width="8" style="961" customWidth="1"/>
    <col min="10730" max="10730" width="6.5703125" style="961" customWidth="1"/>
    <col min="10731" max="10731" width="8.5703125" style="961" customWidth="1"/>
    <col min="10732" max="10732" width="4.42578125" style="961" customWidth="1"/>
    <col min="10733" max="10733" width="4.85546875" style="961" customWidth="1"/>
    <col min="10734" max="10734" width="6.85546875" style="961" customWidth="1"/>
    <col min="10735" max="10735" width="9.85546875" style="961" customWidth="1"/>
    <col min="10736" max="10736" width="7.5703125" style="961" customWidth="1"/>
    <col min="10737" max="10740" width="11" style="961" customWidth="1"/>
    <col min="10741" max="10743" width="14.42578125" style="961" customWidth="1"/>
    <col min="10744" max="10744" width="32.5703125" style="961" customWidth="1"/>
    <col min="10745" max="10745" width="14.42578125" style="961" customWidth="1"/>
    <col min="10746" max="10746" width="13.42578125" style="961" customWidth="1"/>
    <col min="10747" max="10748" width="11" style="961" customWidth="1"/>
    <col min="10749" max="10750" width="13.42578125" style="961" customWidth="1"/>
    <col min="10751" max="10758" width="9.85546875" style="961" customWidth="1"/>
    <col min="10759" max="10762" width="11" style="961" customWidth="1"/>
    <col min="10763" max="10763" width="14.42578125" style="961" customWidth="1"/>
    <col min="10764" max="10764" width="4.140625" style="961" customWidth="1"/>
    <col min="10765" max="10765" width="13.42578125" style="961" customWidth="1"/>
    <col min="10766" max="10766" width="28.140625" style="961" customWidth="1"/>
    <col min="10767" max="10767" width="11" style="961" customWidth="1"/>
    <col min="10768" max="10768" width="14.42578125" style="961" customWidth="1"/>
    <col min="10769" max="10769" width="4.140625" style="961" customWidth="1"/>
    <col min="10770" max="10771" width="11" style="961" customWidth="1"/>
    <col min="10772" max="10772" width="14.42578125" style="961" customWidth="1"/>
    <col min="10773" max="10773" width="4.140625" style="961" customWidth="1"/>
    <col min="10774" max="10774" width="14.42578125" style="961" customWidth="1"/>
    <col min="10775" max="10972" width="11" style="961"/>
    <col min="10973" max="10973" width="27.5703125" style="961" customWidth="1"/>
    <col min="10974" max="10974" width="4.42578125" style="961" customWidth="1"/>
    <col min="10975" max="10975" width="8.140625" style="961" customWidth="1"/>
    <col min="10976" max="10977" width="6.42578125" style="961" customWidth="1"/>
    <col min="10978" max="10978" width="8.42578125" style="961" customWidth="1"/>
    <col min="10979" max="10979" width="6.5703125" style="961" customWidth="1"/>
    <col min="10980" max="10980" width="6.140625" style="961" customWidth="1"/>
    <col min="10981" max="10981" width="26" style="961" customWidth="1"/>
    <col min="10982" max="10982" width="8.5703125" style="961" customWidth="1"/>
    <col min="10983" max="10983" width="11" style="961" customWidth="1"/>
    <col min="10984" max="10984" width="7.42578125" style="961" customWidth="1"/>
    <col min="10985" max="10985" width="8" style="961" customWidth="1"/>
    <col min="10986" max="10986" width="6.5703125" style="961" customWidth="1"/>
    <col min="10987" max="10987" width="8.5703125" style="961" customWidth="1"/>
    <col min="10988" max="10988" width="4.42578125" style="961" customWidth="1"/>
    <col min="10989" max="10989" width="4.85546875" style="961" customWidth="1"/>
    <col min="10990" max="10990" width="6.85546875" style="961" customWidth="1"/>
    <col min="10991" max="10991" width="9.85546875" style="961" customWidth="1"/>
    <col min="10992" max="10992" width="7.5703125" style="961" customWidth="1"/>
    <col min="10993" max="10996" width="11" style="961" customWidth="1"/>
    <col min="10997" max="10999" width="14.42578125" style="961" customWidth="1"/>
    <col min="11000" max="11000" width="32.5703125" style="961" customWidth="1"/>
    <col min="11001" max="11001" width="14.42578125" style="961" customWidth="1"/>
    <col min="11002" max="11002" width="13.42578125" style="961" customWidth="1"/>
    <col min="11003" max="11004" width="11" style="961" customWidth="1"/>
    <col min="11005" max="11006" width="13.42578125" style="961" customWidth="1"/>
    <col min="11007" max="11014" width="9.85546875" style="961" customWidth="1"/>
    <col min="11015" max="11018" width="11" style="961" customWidth="1"/>
    <col min="11019" max="11019" width="14.42578125" style="961" customWidth="1"/>
    <col min="11020" max="11020" width="4.140625" style="961" customWidth="1"/>
    <col min="11021" max="11021" width="13.42578125" style="961" customWidth="1"/>
    <col min="11022" max="11022" width="28.140625" style="961" customWidth="1"/>
    <col min="11023" max="11023" width="11" style="961" customWidth="1"/>
    <col min="11024" max="11024" width="14.42578125" style="961" customWidth="1"/>
    <col min="11025" max="11025" width="4.140625" style="961" customWidth="1"/>
    <col min="11026" max="11027" width="11" style="961" customWidth="1"/>
    <col min="11028" max="11028" width="14.42578125" style="961" customWidth="1"/>
    <col min="11029" max="11029" width="4.140625" style="961" customWidth="1"/>
    <col min="11030" max="11030" width="14.42578125" style="961" customWidth="1"/>
    <col min="11031" max="11228" width="11" style="961"/>
    <col min="11229" max="11229" width="27.5703125" style="961" customWidth="1"/>
    <col min="11230" max="11230" width="4.42578125" style="961" customWidth="1"/>
    <col min="11231" max="11231" width="8.140625" style="961" customWidth="1"/>
    <col min="11232" max="11233" width="6.42578125" style="961" customWidth="1"/>
    <col min="11234" max="11234" width="8.42578125" style="961" customWidth="1"/>
    <col min="11235" max="11235" width="6.5703125" style="961" customWidth="1"/>
    <col min="11236" max="11236" width="6.140625" style="961" customWidth="1"/>
    <col min="11237" max="11237" width="26" style="961" customWidth="1"/>
    <col min="11238" max="11238" width="8.5703125" style="961" customWidth="1"/>
    <col min="11239" max="11239" width="11" style="961" customWidth="1"/>
    <col min="11240" max="11240" width="7.42578125" style="961" customWidth="1"/>
    <col min="11241" max="11241" width="8" style="961" customWidth="1"/>
    <col min="11242" max="11242" width="6.5703125" style="961" customWidth="1"/>
    <col min="11243" max="11243" width="8.5703125" style="961" customWidth="1"/>
    <col min="11244" max="11244" width="4.42578125" style="961" customWidth="1"/>
    <col min="11245" max="11245" width="4.85546875" style="961" customWidth="1"/>
    <col min="11246" max="11246" width="6.85546875" style="961" customWidth="1"/>
    <col min="11247" max="11247" width="9.85546875" style="961" customWidth="1"/>
    <col min="11248" max="11248" width="7.5703125" style="961" customWidth="1"/>
    <col min="11249" max="11252" width="11" style="961" customWidth="1"/>
    <col min="11253" max="11255" width="14.42578125" style="961" customWidth="1"/>
    <col min="11256" max="11256" width="32.5703125" style="961" customWidth="1"/>
    <col min="11257" max="11257" width="14.42578125" style="961" customWidth="1"/>
    <col min="11258" max="11258" width="13.42578125" style="961" customWidth="1"/>
    <col min="11259" max="11260" width="11" style="961" customWidth="1"/>
    <col min="11261" max="11262" width="13.42578125" style="961" customWidth="1"/>
    <col min="11263" max="11270" width="9.85546875" style="961" customWidth="1"/>
    <col min="11271" max="11274" width="11" style="961" customWidth="1"/>
    <col min="11275" max="11275" width="14.42578125" style="961" customWidth="1"/>
    <col min="11276" max="11276" width="4.140625" style="961" customWidth="1"/>
    <col min="11277" max="11277" width="13.42578125" style="961" customWidth="1"/>
    <col min="11278" max="11278" width="28.140625" style="961" customWidth="1"/>
    <col min="11279" max="11279" width="11" style="961" customWidth="1"/>
    <col min="11280" max="11280" width="14.42578125" style="961" customWidth="1"/>
    <col min="11281" max="11281" width="4.140625" style="961" customWidth="1"/>
    <col min="11282" max="11283" width="11" style="961" customWidth="1"/>
    <col min="11284" max="11284" width="14.42578125" style="961" customWidth="1"/>
    <col min="11285" max="11285" width="4.140625" style="961" customWidth="1"/>
    <col min="11286" max="11286" width="14.42578125" style="961" customWidth="1"/>
    <col min="11287" max="11484" width="11" style="961"/>
    <col min="11485" max="11485" width="27.5703125" style="961" customWidth="1"/>
    <col min="11486" max="11486" width="4.42578125" style="961" customWidth="1"/>
    <col min="11487" max="11487" width="8.140625" style="961" customWidth="1"/>
    <col min="11488" max="11489" width="6.42578125" style="961" customWidth="1"/>
    <col min="11490" max="11490" width="8.42578125" style="961" customWidth="1"/>
    <col min="11491" max="11491" width="6.5703125" style="961" customWidth="1"/>
    <col min="11492" max="11492" width="6.140625" style="961" customWidth="1"/>
    <col min="11493" max="11493" width="26" style="961" customWidth="1"/>
    <col min="11494" max="11494" width="8.5703125" style="961" customWidth="1"/>
    <col min="11495" max="11495" width="11" style="961" customWidth="1"/>
    <col min="11496" max="11496" width="7.42578125" style="961" customWidth="1"/>
    <col min="11497" max="11497" width="8" style="961" customWidth="1"/>
    <col min="11498" max="11498" width="6.5703125" style="961" customWidth="1"/>
    <col min="11499" max="11499" width="8.5703125" style="961" customWidth="1"/>
    <col min="11500" max="11500" width="4.42578125" style="961" customWidth="1"/>
    <col min="11501" max="11501" width="4.85546875" style="961" customWidth="1"/>
    <col min="11502" max="11502" width="6.85546875" style="961" customWidth="1"/>
    <col min="11503" max="11503" width="9.85546875" style="961" customWidth="1"/>
    <col min="11504" max="11504" width="7.5703125" style="961" customWidth="1"/>
    <col min="11505" max="11508" width="11" style="961" customWidth="1"/>
    <col min="11509" max="11511" width="14.42578125" style="961" customWidth="1"/>
    <col min="11512" max="11512" width="32.5703125" style="961" customWidth="1"/>
    <col min="11513" max="11513" width="14.42578125" style="961" customWidth="1"/>
    <col min="11514" max="11514" width="13.42578125" style="961" customWidth="1"/>
    <col min="11515" max="11516" width="11" style="961" customWidth="1"/>
    <col min="11517" max="11518" width="13.42578125" style="961" customWidth="1"/>
    <col min="11519" max="11526" width="9.85546875" style="961" customWidth="1"/>
    <col min="11527" max="11530" width="11" style="961" customWidth="1"/>
    <col min="11531" max="11531" width="14.42578125" style="961" customWidth="1"/>
    <col min="11532" max="11532" width="4.140625" style="961" customWidth="1"/>
    <col min="11533" max="11533" width="13.42578125" style="961" customWidth="1"/>
    <col min="11534" max="11534" width="28.140625" style="961" customWidth="1"/>
    <col min="11535" max="11535" width="11" style="961" customWidth="1"/>
    <col min="11536" max="11536" width="14.42578125" style="961" customWidth="1"/>
    <col min="11537" max="11537" width="4.140625" style="961" customWidth="1"/>
    <col min="11538" max="11539" width="11" style="961" customWidth="1"/>
    <col min="11540" max="11540" width="14.42578125" style="961" customWidth="1"/>
    <col min="11541" max="11541" width="4.140625" style="961" customWidth="1"/>
    <col min="11542" max="11542" width="14.42578125" style="961" customWidth="1"/>
    <col min="11543" max="11740" width="11" style="961"/>
    <col min="11741" max="11741" width="27.5703125" style="961" customWidth="1"/>
    <col min="11742" max="11742" width="4.42578125" style="961" customWidth="1"/>
    <col min="11743" max="11743" width="8.140625" style="961" customWidth="1"/>
    <col min="11744" max="11745" width="6.42578125" style="961" customWidth="1"/>
    <col min="11746" max="11746" width="8.42578125" style="961" customWidth="1"/>
    <col min="11747" max="11747" width="6.5703125" style="961" customWidth="1"/>
    <col min="11748" max="11748" width="6.140625" style="961" customWidth="1"/>
    <col min="11749" max="11749" width="26" style="961" customWidth="1"/>
    <col min="11750" max="11750" width="8.5703125" style="961" customWidth="1"/>
    <col min="11751" max="11751" width="11" style="961" customWidth="1"/>
    <col min="11752" max="11752" width="7.42578125" style="961" customWidth="1"/>
    <col min="11753" max="11753" width="8" style="961" customWidth="1"/>
    <col min="11754" max="11754" width="6.5703125" style="961" customWidth="1"/>
    <col min="11755" max="11755" width="8.5703125" style="961" customWidth="1"/>
    <col min="11756" max="11756" width="4.42578125" style="961" customWidth="1"/>
    <col min="11757" max="11757" width="4.85546875" style="961" customWidth="1"/>
    <col min="11758" max="11758" width="6.85546875" style="961" customWidth="1"/>
    <col min="11759" max="11759" width="9.85546875" style="961" customWidth="1"/>
    <col min="11760" max="11760" width="7.5703125" style="961" customWidth="1"/>
    <col min="11761" max="11764" width="11" style="961" customWidth="1"/>
    <col min="11765" max="11767" width="14.42578125" style="961" customWidth="1"/>
    <col min="11768" max="11768" width="32.5703125" style="961" customWidth="1"/>
    <col min="11769" max="11769" width="14.42578125" style="961" customWidth="1"/>
    <col min="11770" max="11770" width="13.42578125" style="961" customWidth="1"/>
    <col min="11771" max="11772" width="11" style="961" customWidth="1"/>
    <col min="11773" max="11774" width="13.42578125" style="961" customWidth="1"/>
    <col min="11775" max="11782" width="9.85546875" style="961" customWidth="1"/>
    <col min="11783" max="11786" width="11" style="961" customWidth="1"/>
    <col min="11787" max="11787" width="14.42578125" style="961" customWidth="1"/>
    <col min="11788" max="11788" width="4.140625" style="961" customWidth="1"/>
    <col min="11789" max="11789" width="13.42578125" style="961" customWidth="1"/>
    <col min="11790" max="11790" width="28.140625" style="961" customWidth="1"/>
    <col min="11791" max="11791" width="11" style="961" customWidth="1"/>
    <col min="11792" max="11792" width="14.42578125" style="961" customWidth="1"/>
    <col min="11793" max="11793" width="4.140625" style="961" customWidth="1"/>
    <col min="11794" max="11795" width="11" style="961" customWidth="1"/>
    <col min="11796" max="11796" width="14.42578125" style="961" customWidth="1"/>
    <col min="11797" max="11797" width="4.140625" style="961" customWidth="1"/>
    <col min="11798" max="11798" width="14.42578125" style="961" customWidth="1"/>
    <col min="11799" max="11996" width="11" style="961"/>
    <col min="11997" max="11997" width="27.5703125" style="961" customWidth="1"/>
    <col min="11998" max="11998" width="4.42578125" style="961" customWidth="1"/>
    <col min="11999" max="11999" width="8.140625" style="961" customWidth="1"/>
    <col min="12000" max="12001" width="6.42578125" style="961" customWidth="1"/>
    <col min="12002" max="12002" width="8.42578125" style="961" customWidth="1"/>
    <col min="12003" max="12003" width="6.5703125" style="961" customWidth="1"/>
    <col min="12004" max="12004" width="6.140625" style="961" customWidth="1"/>
    <col min="12005" max="12005" width="26" style="961" customWidth="1"/>
    <col min="12006" max="12006" width="8.5703125" style="961" customWidth="1"/>
    <col min="12007" max="12007" width="11" style="961" customWidth="1"/>
    <col min="12008" max="12008" width="7.42578125" style="961" customWidth="1"/>
    <col min="12009" max="12009" width="8" style="961" customWidth="1"/>
    <col min="12010" max="12010" width="6.5703125" style="961" customWidth="1"/>
    <col min="12011" max="12011" width="8.5703125" style="961" customWidth="1"/>
    <col min="12012" max="12012" width="4.42578125" style="961" customWidth="1"/>
    <col min="12013" max="12013" width="4.85546875" style="961" customWidth="1"/>
    <col min="12014" max="12014" width="6.85546875" style="961" customWidth="1"/>
    <col min="12015" max="12015" width="9.85546875" style="961" customWidth="1"/>
    <col min="12016" max="12016" width="7.5703125" style="961" customWidth="1"/>
    <col min="12017" max="12020" width="11" style="961" customWidth="1"/>
    <col min="12021" max="12023" width="14.42578125" style="961" customWidth="1"/>
    <col min="12024" max="12024" width="32.5703125" style="961" customWidth="1"/>
    <col min="12025" max="12025" width="14.42578125" style="961" customWidth="1"/>
    <col min="12026" max="12026" width="13.42578125" style="961" customWidth="1"/>
    <col min="12027" max="12028" width="11" style="961" customWidth="1"/>
    <col min="12029" max="12030" width="13.42578125" style="961" customWidth="1"/>
    <col min="12031" max="12038" width="9.85546875" style="961" customWidth="1"/>
    <col min="12039" max="12042" width="11" style="961" customWidth="1"/>
    <col min="12043" max="12043" width="14.42578125" style="961" customWidth="1"/>
    <col min="12044" max="12044" width="4.140625" style="961" customWidth="1"/>
    <col min="12045" max="12045" width="13.42578125" style="961" customWidth="1"/>
    <col min="12046" max="12046" width="28.140625" style="961" customWidth="1"/>
    <col min="12047" max="12047" width="11" style="961" customWidth="1"/>
    <col min="12048" max="12048" width="14.42578125" style="961" customWidth="1"/>
    <col min="12049" max="12049" width="4.140625" style="961" customWidth="1"/>
    <col min="12050" max="12051" width="11" style="961" customWidth="1"/>
    <col min="12052" max="12052" width="14.42578125" style="961" customWidth="1"/>
    <col min="12053" max="12053" width="4.140625" style="961" customWidth="1"/>
    <col min="12054" max="12054" width="14.42578125" style="961" customWidth="1"/>
    <col min="12055" max="12252" width="11" style="961"/>
    <col min="12253" max="12253" width="27.5703125" style="961" customWidth="1"/>
    <col min="12254" max="12254" width="4.42578125" style="961" customWidth="1"/>
    <col min="12255" max="12255" width="8.140625" style="961" customWidth="1"/>
    <col min="12256" max="12257" width="6.42578125" style="961" customWidth="1"/>
    <col min="12258" max="12258" width="8.42578125" style="961" customWidth="1"/>
    <col min="12259" max="12259" width="6.5703125" style="961" customWidth="1"/>
    <col min="12260" max="12260" width="6.140625" style="961" customWidth="1"/>
    <col min="12261" max="12261" width="26" style="961" customWidth="1"/>
    <col min="12262" max="12262" width="8.5703125" style="961" customWidth="1"/>
    <col min="12263" max="12263" width="11" style="961" customWidth="1"/>
    <col min="12264" max="12264" width="7.42578125" style="961" customWidth="1"/>
    <col min="12265" max="12265" width="8" style="961" customWidth="1"/>
    <col min="12266" max="12266" width="6.5703125" style="961" customWidth="1"/>
    <col min="12267" max="12267" width="8.5703125" style="961" customWidth="1"/>
    <col min="12268" max="12268" width="4.42578125" style="961" customWidth="1"/>
    <col min="12269" max="12269" width="4.85546875" style="961" customWidth="1"/>
    <col min="12270" max="12270" width="6.85546875" style="961" customWidth="1"/>
    <col min="12271" max="12271" width="9.85546875" style="961" customWidth="1"/>
    <col min="12272" max="12272" width="7.5703125" style="961" customWidth="1"/>
    <col min="12273" max="12276" width="11" style="961" customWidth="1"/>
    <col min="12277" max="12279" width="14.42578125" style="961" customWidth="1"/>
    <col min="12280" max="12280" width="32.5703125" style="961" customWidth="1"/>
    <col min="12281" max="12281" width="14.42578125" style="961" customWidth="1"/>
    <col min="12282" max="12282" width="13.42578125" style="961" customWidth="1"/>
    <col min="12283" max="12284" width="11" style="961" customWidth="1"/>
    <col min="12285" max="12286" width="13.42578125" style="961" customWidth="1"/>
    <col min="12287" max="12294" width="9.85546875" style="961" customWidth="1"/>
    <col min="12295" max="12298" width="11" style="961" customWidth="1"/>
    <col min="12299" max="12299" width="14.42578125" style="961" customWidth="1"/>
    <col min="12300" max="12300" width="4.140625" style="961" customWidth="1"/>
    <col min="12301" max="12301" width="13.42578125" style="961" customWidth="1"/>
    <col min="12302" max="12302" width="28.140625" style="961" customWidth="1"/>
    <col min="12303" max="12303" width="11" style="961" customWidth="1"/>
    <col min="12304" max="12304" width="14.42578125" style="961" customWidth="1"/>
    <col min="12305" max="12305" width="4.140625" style="961" customWidth="1"/>
    <col min="12306" max="12307" width="11" style="961" customWidth="1"/>
    <col min="12308" max="12308" width="14.42578125" style="961" customWidth="1"/>
    <col min="12309" max="12309" width="4.140625" style="961" customWidth="1"/>
    <col min="12310" max="12310" width="14.42578125" style="961" customWidth="1"/>
    <col min="12311" max="12508" width="11" style="961"/>
    <col min="12509" max="12509" width="27.5703125" style="961" customWidth="1"/>
    <col min="12510" max="12510" width="4.42578125" style="961" customWidth="1"/>
    <col min="12511" max="12511" width="8.140625" style="961" customWidth="1"/>
    <col min="12512" max="12513" width="6.42578125" style="961" customWidth="1"/>
    <col min="12514" max="12514" width="8.42578125" style="961" customWidth="1"/>
    <col min="12515" max="12515" width="6.5703125" style="961" customWidth="1"/>
    <col min="12516" max="12516" width="6.140625" style="961" customWidth="1"/>
    <col min="12517" max="12517" width="26" style="961" customWidth="1"/>
    <col min="12518" max="12518" width="8.5703125" style="961" customWidth="1"/>
    <col min="12519" max="12519" width="11" style="961" customWidth="1"/>
    <col min="12520" max="12520" width="7.42578125" style="961" customWidth="1"/>
    <col min="12521" max="12521" width="8" style="961" customWidth="1"/>
    <col min="12522" max="12522" width="6.5703125" style="961" customWidth="1"/>
    <col min="12523" max="12523" width="8.5703125" style="961" customWidth="1"/>
    <col min="12524" max="12524" width="4.42578125" style="961" customWidth="1"/>
    <col min="12525" max="12525" width="4.85546875" style="961" customWidth="1"/>
    <col min="12526" max="12526" width="6.85546875" style="961" customWidth="1"/>
    <col min="12527" max="12527" width="9.85546875" style="961" customWidth="1"/>
    <col min="12528" max="12528" width="7.5703125" style="961" customWidth="1"/>
    <col min="12529" max="12532" width="11" style="961" customWidth="1"/>
    <col min="12533" max="12535" width="14.42578125" style="961" customWidth="1"/>
    <col min="12536" max="12536" width="32.5703125" style="961" customWidth="1"/>
    <col min="12537" max="12537" width="14.42578125" style="961" customWidth="1"/>
    <col min="12538" max="12538" width="13.42578125" style="961" customWidth="1"/>
    <col min="12539" max="12540" width="11" style="961" customWidth="1"/>
    <col min="12541" max="12542" width="13.42578125" style="961" customWidth="1"/>
    <col min="12543" max="12550" width="9.85546875" style="961" customWidth="1"/>
    <col min="12551" max="12554" width="11" style="961" customWidth="1"/>
    <col min="12555" max="12555" width="14.42578125" style="961" customWidth="1"/>
    <col min="12556" max="12556" width="4.140625" style="961" customWidth="1"/>
    <col min="12557" max="12557" width="13.42578125" style="961" customWidth="1"/>
    <col min="12558" max="12558" width="28.140625" style="961" customWidth="1"/>
    <col min="12559" max="12559" width="11" style="961" customWidth="1"/>
    <col min="12560" max="12560" width="14.42578125" style="961" customWidth="1"/>
    <col min="12561" max="12561" width="4.140625" style="961" customWidth="1"/>
    <col min="12562" max="12563" width="11" style="961" customWidth="1"/>
    <col min="12564" max="12564" width="14.42578125" style="961" customWidth="1"/>
    <col min="12565" max="12565" width="4.140625" style="961" customWidth="1"/>
    <col min="12566" max="12566" width="14.42578125" style="961" customWidth="1"/>
    <col min="12567" max="12764" width="11" style="961"/>
    <col min="12765" max="12765" width="27.5703125" style="961" customWidth="1"/>
    <col min="12766" max="12766" width="4.42578125" style="961" customWidth="1"/>
    <col min="12767" max="12767" width="8.140625" style="961" customWidth="1"/>
    <col min="12768" max="12769" width="6.42578125" style="961" customWidth="1"/>
    <col min="12770" max="12770" width="8.42578125" style="961" customWidth="1"/>
    <col min="12771" max="12771" width="6.5703125" style="961" customWidth="1"/>
    <col min="12772" max="12772" width="6.140625" style="961" customWidth="1"/>
    <col min="12773" max="12773" width="26" style="961" customWidth="1"/>
    <col min="12774" max="12774" width="8.5703125" style="961" customWidth="1"/>
    <col min="12775" max="12775" width="11" style="961" customWidth="1"/>
    <col min="12776" max="12776" width="7.42578125" style="961" customWidth="1"/>
    <col min="12777" max="12777" width="8" style="961" customWidth="1"/>
    <col min="12778" max="12778" width="6.5703125" style="961" customWidth="1"/>
    <col min="12779" max="12779" width="8.5703125" style="961" customWidth="1"/>
    <col min="12780" max="12780" width="4.42578125" style="961" customWidth="1"/>
    <col min="12781" max="12781" width="4.85546875" style="961" customWidth="1"/>
    <col min="12782" max="12782" width="6.85546875" style="961" customWidth="1"/>
    <col min="12783" max="12783" width="9.85546875" style="961" customWidth="1"/>
    <col min="12784" max="12784" width="7.5703125" style="961" customWidth="1"/>
    <col min="12785" max="12788" width="11" style="961" customWidth="1"/>
    <col min="12789" max="12791" width="14.42578125" style="961" customWidth="1"/>
    <col min="12792" max="12792" width="32.5703125" style="961" customWidth="1"/>
    <col min="12793" max="12793" width="14.42578125" style="961" customWidth="1"/>
    <col min="12794" max="12794" width="13.42578125" style="961" customWidth="1"/>
    <col min="12795" max="12796" width="11" style="961" customWidth="1"/>
    <col min="12797" max="12798" width="13.42578125" style="961" customWidth="1"/>
    <col min="12799" max="12806" width="9.85546875" style="961" customWidth="1"/>
    <col min="12807" max="12810" width="11" style="961" customWidth="1"/>
    <col min="12811" max="12811" width="14.42578125" style="961" customWidth="1"/>
    <col min="12812" max="12812" width="4.140625" style="961" customWidth="1"/>
    <col min="12813" max="12813" width="13.42578125" style="961" customWidth="1"/>
    <col min="12814" max="12814" width="28.140625" style="961" customWidth="1"/>
    <col min="12815" max="12815" width="11" style="961" customWidth="1"/>
    <col min="12816" max="12816" width="14.42578125" style="961" customWidth="1"/>
    <col min="12817" max="12817" width="4.140625" style="961" customWidth="1"/>
    <col min="12818" max="12819" width="11" style="961" customWidth="1"/>
    <col min="12820" max="12820" width="14.42578125" style="961" customWidth="1"/>
    <col min="12821" max="12821" width="4.140625" style="961" customWidth="1"/>
    <col min="12822" max="12822" width="14.42578125" style="961" customWidth="1"/>
    <col min="12823" max="13020" width="11" style="961"/>
    <col min="13021" max="13021" width="27.5703125" style="961" customWidth="1"/>
    <col min="13022" max="13022" width="4.42578125" style="961" customWidth="1"/>
    <col min="13023" max="13023" width="8.140625" style="961" customWidth="1"/>
    <col min="13024" max="13025" width="6.42578125" style="961" customWidth="1"/>
    <col min="13026" max="13026" width="8.42578125" style="961" customWidth="1"/>
    <col min="13027" max="13027" width="6.5703125" style="961" customWidth="1"/>
    <col min="13028" max="13028" width="6.140625" style="961" customWidth="1"/>
    <col min="13029" max="13029" width="26" style="961" customWidth="1"/>
    <col min="13030" max="13030" width="8.5703125" style="961" customWidth="1"/>
    <col min="13031" max="13031" width="11" style="961" customWidth="1"/>
    <col min="13032" max="13032" width="7.42578125" style="961" customWidth="1"/>
    <col min="13033" max="13033" width="8" style="961" customWidth="1"/>
    <col min="13034" max="13034" width="6.5703125" style="961" customWidth="1"/>
    <col min="13035" max="13035" width="8.5703125" style="961" customWidth="1"/>
    <col min="13036" max="13036" width="4.42578125" style="961" customWidth="1"/>
    <col min="13037" max="13037" width="4.85546875" style="961" customWidth="1"/>
    <col min="13038" max="13038" width="6.85546875" style="961" customWidth="1"/>
    <col min="13039" max="13039" width="9.85546875" style="961" customWidth="1"/>
    <col min="13040" max="13040" width="7.5703125" style="961" customWidth="1"/>
    <col min="13041" max="13044" width="11" style="961" customWidth="1"/>
    <col min="13045" max="13047" width="14.42578125" style="961" customWidth="1"/>
    <col min="13048" max="13048" width="32.5703125" style="961" customWidth="1"/>
    <col min="13049" max="13049" width="14.42578125" style="961" customWidth="1"/>
    <col min="13050" max="13050" width="13.42578125" style="961" customWidth="1"/>
    <col min="13051" max="13052" width="11" style="961" customWidth="1"/>
    <col min="13053" max="13054" width="13.42578125" style="961" customWidth="1"/>
    <col min="13055" max="13062" width="9.85546875" style="961" customWidth="1"/>
    <col min="13063" max="13066" width="11" style="961" customWidth="1"/>
    <col min="13067" max="13067" width="14.42578125" style="961" customWidth="1"/>
    <col min="13068" max="13068" width="4.140625" style="961" customWidth="1"/>
    <col min="13069" max="13069" width="13.42578125" style="961" customWidth="1"/>
    <col min="13070" max="13070" width="28.140625" style="961" customWidth="1"/>
    <col min="13071" max="13071" width="11" style="961" customWidth="1"/>
    <col min="13072" max="13072" width="14.42578125" style="961" customWidth="1"/>
    <col min="13073" max="13073" width="4.140625" style="961" customWidth="1"/>
    <col min="13074" max="13075" width="11" style="961" customWidth="1"/>
    <col min="13076" max="13076" width="14.42578125" style="961" customWidth="1"/>
    <col min="13077" max="13077" width="4.140625" style="961" customWidth="1"/>
    <col min="13078" max="13078" width="14.42578125" style="961" customWidth="1"/>
    <col min="13079" max="13276" width="11" style="961"/>
    <col min="13277" max="13277" width="27.5703125" style="961" customWidth="1"/>
    <col min="13278" max="13278" width="4.42578125" style="961" customWidth="1"/>
    <col min="13279" max="13279" width="8.140625" style="961" customWidth="1"/>
    <col min="13280" max="13281" width="6.42578125" style="961" customWidth="1"/>
    <col min="13282" max="13282" width="8.42578125" style="961" customWidth="1"/>
    <col min="13283" max="13283" width="6.5703125" style="961" customWidth="1"/>
    <col min="13284" max="13284" width="6.140625" style="961" customWidth="1"/>
    <col min="13285" max="13285" width="26" style="961" customWidth="1"/>
    <col min="13286" max="13286" width="8.5703125" style="961" customWidth="1"/>
    <col min="13287" max="13287" width="11" style="961" customWidth="1"/>
    <col min="13288" max="13288" width="7.42578125" style="961" customWidth="1"/>
    <col min="13289" max="13289" width="8" style="961" customWidth="1"/>
    <col min="13290" max="13290" width="6.5703125" style="961" customWidth="1"/>
    <col min="13291" max="13291" width="8.5703125" style="961" customWidth="1"/>
    <col min="13292" max="13292" width="4.42578125" style="961" customWidth="1"/>
    <col min="13293" max="13293" width="4.85546875" style="961" customWidth="1"/>
    <col min="13294" max="13294" width="6.85546875" style="961" customWidth="1"/>
    <col min="13295" max="13295" width="9.85546875" style="961" customWidth="1"/>
    <col min="13296" max="13296" width="7.5703125" style="961" customWidth="1"/>
    <col min="13297" max="13300" width="11" style="961" customWidth="1"/>
    <col min="13301" max="13303" width="14.42578125" style="961" customWidth="1"/>
    <col min="13304" max="13304" width="32.5703125" style="961" customWidth="1"/>
    <col min="13305" max="13305" width="14.42578125" style="961" customWidth="1"/>
    <col min="13306" max="13306" width="13.42578125" style="961" customWidth="1"/>
    <col min="13307" max="13308" width="11" style="961" customWidth="1"/>
    <col min="13309" max="13310" width="13.42578125" style="961" customWidth="1"/>
    <col min="13311" max="13318" width="9.85546875" style="961" customWidth="1"/>
    <col min="13319" max="13322" width="11" style="961" customWidth="1"/>
    <col min="13323" max="13323" width="14.42578125" style="961" customWidth="1"/>
    <col min="13324" max="13324" width="4.140625" style="961" customWidth="1"/>
    <col min="13325" max="13325" width="13.42578125" style="961" customWidth="1"/>
    <col min="13326" max="13326" width="28.140625" style="961" customWidth="1"/>
    <col min="13327" max="13327" width="11" style="961" customWidth="1"/>
    <col min="13328" max="13328" width="14.42578125" style="961" customWidth="1"/>
    <col min="13329" max="13329" width="4.140625" style="961" customWidth="1"/>
    <col min="13330" max="13331" width="11" style="961" customWidth="1"/>
    <col min="13332" max="13332" width="14.42578125" style="961" customWidth="1"/>
    <col min="13333" max="13333" width="4.140625" style="961" customWidth="1"/>
    <col min="13334" max="13334" width="14.42578125" style="961" customWidth="1"/>
    <col min="13335" max="13532" width="11" style="961"/>
    <col min="13533" max="13533" width="27.5703125" style="961" customWidth="1"/>
    <col min="13534" max="13534" width="4.42578125" style="961" customWidth="1"/>
    <col min="13535" max="13535" width="8.140625" style="961" customWidth="1"/>
    <col min="13536" max="13537" width="6.42578125" style="961" customWidth="1"/>
    <col min="13538" max="13538" width="8.42578125" style="961" customWidth="1"/>
    <col min="13539" max="13539" width="6.5703125" style="961" customWidth="1"/>
    <col min="13540" max="13540" width="6.140625" style="961" customWidth="1"/>
    <col min="13541" max="13541" width="26" style="961" customWidth="1"/>
    <col min="13542" max="13542" width="8.5703125" style="961" customWidth="1"/>
    <col min="13543" max="13543" width="11" style="961" customWidth="1"/>
    <col min="13544" max="13544" width="7.42578125" style="961" customWidth="1"/>
    <col min="13545" max="13545" width="8" style="961" customWidth="1"/>
    <col min="13546" max="13546" width="6.5703125" style="961" customWidth="1"/>
    <col min="13547" max="13547" width="8.5703125" style="961" customWidth="1"/>
    <col min="13548" max="13548" width="4.42578125" style="961" customWidth="1"/>
    <col min="13549" max="13549" width="4.85546875" style="961" customWidth="1"/>
    <col min="13550" max="13550" width="6.85546875" style="961" customWidth="1"/>
    <col min="13551" max="13551" width="9.85546875" style="961" customWidth="1"/>
    <col min="13552" max="13552" width="7.5703125" style="961" customWidth="1"/>
    <col min="13553" max="13556" width="11" style="961" customWidth="1"/>
    <col min="13557" max="13559" width="14.42578125" style="961" customWidth="1"/>
    <col min="13560" max="13560" width="32.5703125" style="961" customWidth="1"/>
    <col min="13561" max="13561" width="14.42578125" style="961" customWidth="1"/>
    <col min="13562" max="13562" width="13.42578125" style="961" customWidth="1"/>
    <col min="13563" max="13564" width="11" style="961" customWidth="1"/>
    <col min="13565" max="13566" width="13.42578125" style="961" customWidth="1"/>
    <col min="13567" max="13574" width="9.85546875" style="961" customWidth="1"/>
    <col min="13575" max="13578" width="11" style="961" customWidth="1"/>
    <col min="13579" max="13579" width="14.42578125" style="961" customWidth="1"/>
    <col min="13580" max="13580" width="4.140625" style="961" customWidth="1"/>
    <col min="13581" max="13581" width="13.42578125" style="961" customWidth="1"/>
    <col min="13582" max="13582" width="28.140625" style="961" customWidth="1"/>
    <col min="13583" max="13583" width="11" style="961" customWidth="1"/>
    <col min="13584" max="13584" width="14.42578125" style="961" customWidth="1"/>
    <col min="13585" max="13585" width="4.140625" style="961" customWidth="1"/>
    <col min="13586" max="13587" width="11" style="961" customWidth="1"/>
    <col min="13588" max="13588" width="14.42578125" style="961" customWidth="1"/>
    <col min="13589" max="13589" width="4.140625" style="961" customWidth="1"/>
    <col min="13590" max="13590" width="14.42578125" style="961" customWidth="1"/>
    <col min="13591" max="13788" width="11" style="961"/>
    <col min="13789" max="13789" width="27.5703125" style="961" customWidth="1"/>
    <col min="13790" max="13790" width="4.42578125" style="961" customWidth="1"/>
    <col min="13791" max="13791" width="8.140625" style="961" customWidth="1"/>
    <col min="13792" max="13793" width="6.42578125" style="961" customWidth="1"/>
    <col min="13794" max="13794" width="8.42578125" style="961" customWidth="1"/>
    <col min="13795" max="13795" width="6.5703125" style="961" customWidth="1"/>
    <col min="13796" max="13796" width="6.140625" style="961" customWidth="1"/>
    <col min="13797" max="13797" width="26" style="961" customWidth="1"/>
    <col min="13798" max="13798" width="8.5703125" style="961" customWidth="1"/>
    <col min="13799" max="13799" width="11" style="961" customWidth="1"/>
    <col min="13800" max="13800" width="7.42578125" style="961" customWidth="1"/>
    <col min="13801" max="13801" width="8" style="961" customWidth="1"/>
    <col min="13802" max="13802" width="6.5703125" style="961" customWidth="1"/>
    <col min="13803" max="13803" width="8.5703125" style="961" customWidth="1"/>
    <col min="13804" max="13804" width="4.42578125" style="961" customWidth="1"/>
    <col min="13805" max="13805" width="4.85546875" style="961" customWidth="1"/>
    <col min="13806" max="13806" width="6.85546875" style="961" customWidth="1"/>
    <col min="13807" max="13807" width="9.85546875" style="961" customWidth="1"/>
    <col min="13808" max="13808" width="7.5703125" style="961" customWidth="1"/>
    <col min="13809" max="13812" width="11" style="961" customWidth="1"/>
    <col min="13813" max="13815" width="14.42578125" style="961" customWidth="1"/>
    <col min="13816" max="13816" width="32.5703125" style="961" customWidth="1"/>
    <col min="13817" max="13817" width="14.42578125" style="961" customWidth="1"/>
    <col min="13818" max="13818" width="13.42578125" style="961" customWidth="1"/>
    <col min="13819" max="13820" width="11" style="961" customWidth="1"/>
    <col min="13821" max="13822" width="13.42578125" style="961" customWidth="1"/>
    <col min="13823" max="13830" width="9.85546875" style="961" customWidth="1"/>
    <col min="13831" max="13834" width="11" style="961" customWidth="1"/>
    <col min="13835" max="13835" width="14.42578125" style="961" customWidth="1"/>
    <col min="13836" max="13836" width="4.140625" style="961" customWidth="1"/>
    <col min="13837" max="13837" width="13.42578125" style="961" customWidth="1"/>
    <col min="13838" max="13838" width="28.140625" style="961" customWidth="1"/>
    <col min="13839" max="13839" width="11" style="961" customWidth="1"/>
    <col min="13840" max="13840" width="14.42578125" style="961" customWidth="1"/>
    <col min="13841" max="13841" width="4.140625" style="961" customWidth="1"/>
    <col min="13842" max="13843" width="11" style="961" customWidth="1"/>
    <col min="13844" max="13844" width="14.42578125" style="961" customWidth="1"/>
    <col min="13845" max="13845" width="4.140625" style="961" customWidth="1"/>
    <col min="13846" max="13846" width="14.42578125" style="961" customWidth="1"/>
    <col min="13847" max="14044" width="11" style="961"/>
    <col min="14045" max="14045" width="27.5703125" style="961" customWidth="1"/>
    <col min="14046" max="14046" width="4.42578125" style="961" customWidth="1"/>
    <col min="14047" max="14047" width="8.140625" style="961" customWidth="1"/>
    <col min="14048" max="14049" width="6.42578125" style="961" customWidth="1"/>
    <col min="14050" max="14050" width="8.42578125" style="961" customWidth="1"/>
    <col min="14051" max="14051" width="6.5703125" style="961" customWidth="1"/>
    <col min="14052" max="14052" width="6.140625" style="961" customWidth="1"/>
    <col min="14053" max="14053" width="26" style="961" customWidth="1"/>
    <col min="14054" max="14054" width="8.5703125" style="961" customWidth="1"/>
    <col min="14055" max="14055" width="11" style="961" customWidth="1"/>
    <col min="14056" max="14056" width="7.42578125" style="961" customWidth="1"/>
    <col min="14057" max="14057" width="8" style="961" customWidth="1"/>
    <col min="14058" max="14058" width="6.5703125" style="961" customWidth="1"/>
    <col min="14059" max="14059" width="8.5703125" style="961" customWidth="1"/>
    <col min="14060" max="14060" width="4.42578125" style="961" customWidth="1"/>
    <col min="14061" max="14061" width="4.85546875" style="961" customWidth="1"/>
    <col min="14062" max="14062" width="6.85546875" style="961" customWidth="1"/>
    <col min="14063" max="14063" width="9.85546875" style="961" customWidth="1"/>
    <col min="14064" max="14064" width="7.5703125" style="961" customWidth="1"/>
    <col min="14065" max="14068" width="11" style="961" customWidth="1"/>
    <col min="14069" max="14071" width="14.42578125" style="961" customWidth="1"/>
    <col min="14072" max="14072" width="32.5703125" style="961" customWidth="1"/>
    <col min="14073" max="14073" width="14.42578125" style="961" customWidth="1"/>
    <col min="14074" max="14074" width="13.42578125" style="961" customWidth="1"/>
    <col min="14075" max="14076" width="11" style="961" customWidth="1"/>
    <col min="14077" max="14078" width="13.42578125" style="961" customWidth="1"/>
    <col min="14079" max="14086" width="9.85546875" style="961" customWidth="1"/>
    <col min="14087" max="14090" width="11" style="961" customWidth="1"/>
    <col min="14091" max="14091" width="14.42578125" style="961" customWidth="1"/>
    <col min="14092" max="14092" width="4.140625" style="961" customWidth="1"/>
    <col min="14093" max="14093" width="13.42578125" style="961" customWidth="1"/>
    <col min="14094" max="14094" width="28.140625" style="961" customWidth="1"/>
    <col min="14095" max="14095" width="11" style="961" customWidth="1"/>
    <col min="14096" max="14096" width="14.42578125" style="961" customWidth="1"/>
    <col min="14097" max="14097" width="4.140625" style="961" customWidth="1"/>
    <col min="14098" max="14099" width="11" style="961" customWidth="1"/>
    <col min="14100" max="14100" width="14.42578125" style="961" customWidth="1"/>
    <col min="14101" max="14101" width="4.140625" style="961" customWidth="1"/>
    <col min="14102" max="14102" width="14.42578125" style="961" customWidth="1"/>
    <col min="14103" max="14300" width="11" style="961"/>
    <col min="14301" max="14301" width="27.5703125" style="961" customWidth="1"/>
    <col min="14302" max="14302" width="4.42578125" style="961" customWidth="1"/>
    <col min="14303" max="14303" width="8.140625" style="961" customWidth="1"/>
    <col min="14304" max="14305" width="6.42578125" style="961" customWidth="1"/>
    <col min="14306" max="14306" width="8.42578125" style="961" customWidth="1"/>
    <col min="14307" max="14307" width="6.5703125" style="961" customWidth="1"/>
    <col min="14308" max="14308" width="6.140625" style="961" customWidth="1"/>
    <col min="14309" max="14309" width="26" style="961" customWidth="1"/>
    <col min="14310" max="14310" width="8.5703125" style="961" customWidth="1"/>
    <col min="14311" max="14311" width="11" style="961" customWidth="1"/>
    <col min="14312" max="14312" width="7.42578125" style="961" customWidth="1"/>
    <col min="14313" max="14313" width="8" style="961" customWidth="1"/>
    <col min="14314" max="14314" width="6.5703125" style="961" customWidth="1"/>
    <col min="14315" max="14315" width="8.5703125" style="961" customWidth="1"/>
    <col min="14316" max="14316" width="4.42578125" style="961" customWidth="1"/>
    <col min="14317" max="14317" width="4.85546875" style="961" customWidth="1"/>
    <col min="14318" max="14318" width="6.85546875" style="961" customWidth="1"/>
    <col min="14319" max="14319" width="9.85546875" style="961" customWidth="1"/>
    <col min="14320" max="14320" width="7.5703125" style="961" customWidth="1"/>
    <col min="14321" max="14324" width="11" style="961" customWidth="1"/>
    <col min="14325" max="14327" width="14.42578125" style="961" customWidth="1"/>
    <col min="14328" max="14328" width="32.5703125" style="961" customWidth="1"/>
    <col min="14329" max="14329" width="14.42578125" style="961" customWidth="1"/>
    <col min="14330" max="14330" width="13.42578125" style="961" customWidth="1"/>
    <col min="14331" max="14332" width="11" style="961" customWidth="1"/>
    <col min="14333" max="14334" width="13.42578125" style="961" customWidth="1"/>
    <col min="14335" max="14342" width="9.85546875" style="961" customWidth="1"/>
    <col min="14343" max="14346" width="11" style="961" customWidth="1"/>
    <col min="14347" max="14347" width="14.42578125" style="961" customWidth="1"/>
    <col min="14348" max="14348" width="4.140625" style="961" customWidth="1"/>
    <col min="14349" max="14349" width="13.42578125" style="961" customWidth="1"/>
    <col min="14350" max="14350" width="28.140625" style="961" customWidth="1"/>
    <col min="14351" max="14351" width="11" style="961" customWidth="1"/>
    <col min="14352" max="14352" width="14.42578125" style="961" customWidth="1"/>
    <col min="14353" max="14353" width="4.140625" style="961" customWidth="1"/>
    <col min="14354" max="14355" width="11" style="961" customWidth="1"/>
    <col min="14356" max="14356" width="14.42578125" style="961" customWidth="1"/>
    <col min="14357" max="14357" width="4.140625" style="961" customWidth="1"/>
    <col min="14358" max="14358" width="14.42578125" style="961" customWidth="1"/>
    <col min="14359" max="14556" width="11" style="961"/>
    <col min="14557" max="14557" width="27.5703125" style="961" customWidth="1"/>
    <col min="14558" max="14558" width="4.42578125" style="961" customWidth="1"/>
    <col min="14559" max="14559" width="8.140625" style="961" customWidth="1"/>
    <col min="14560" max="14561" width="6.42578125" style="961" customWidth="1"/>
    <col min="14562" max="14562" width="8.42578125" style="961" customWidth="1"/>
    <col min="14563" max="14563" width="6.5703125" style="961" customWidth="1"/>
    <col min="14564" max="14564" width="6.140625" style="961" customWidth="1"/>
    <col min="14565" max="14565" width="26" style="961" customWidth="1"/>
    <col min="14566" max="14566" width="8.5703125" style="961" customWidth="1"/>
    <col min="14567" max="14567" width="11" style="961" customWidth="1"/>
    <col min="14568" max="14568" width="7.42578125" style="961" customWidth="1"/>
    <col min="14569" max="14569" width="8" style="961" customWidth="1"/>
    <col min="14570" max="14570" width="6.5703125" style="961" customWidth="1"/>
    <col min="14571" max="14571" width="8.5703125" style="961" customWidth="1"/>
    <col min="14572" max="14572" width="4.42578125" style="961" customWidth="1"/>
    <col min="14573" max="14573" width="4.85546875" style="961" customWidth="1"/>
    <col min="14574" max="14574" width="6.85546875" style="961" customWidth="1"/>
    <col min="14575" max="14575" width="9.85546875" style="961" customWidth="1"/>
    <col min="14576" max="14576" width="7.5703125" style="961" customWidth="1"/>
    <col min="14577" max="14580" width="11" style="961" customWidth="1"/>
    <col min="14581" max="14583" width="14.42578125" style="961" customWidth="1"/>
    <col min="14584" max="14584" width="32.5703125" style="961" customWidth="1"/>
    <col min="14585" max="14585" width="14.42578125" style="961" customWidth="1"/>
    <col min="14586" max="14586" width="13.42578125" style="961" customWidth="1"/>
    <col min="14587" max="14588" width="11" style="961" customWidth="1"/>
    <col min="14589" max="14590" width="13.42578125" style="961" customWidth="1"/>
    <col min="14591" max="14598" width="9.85546875" style="961" customWidth="1"/>
    <col min="14599" max="14602" width="11" style="961" customWidth="1"/>
    <col min="14603" max="14603" width="14.42578125" style="961" customWidth="1"/>
    <col min="14604" max="14604" width="4.140625" style="961" customWidth="1"/>
    <col min="14605" max="14605" width="13.42578125" style="961" customWidth="1"/>
    <col min="14606" max="14606" width="28.140625" style="961" customWidth="1"/>
    <col min="14607" max="14607" width="11" style="961" customWidth="1"/>
    <col min="14608" max="14608" width="14.42578125" style="961" customWidth="1"/>
    <col min="14609" max="14609" width="4.140625" style="961" customWidth="1"/>
    <col min="14610" max="14611" width="11" style="961" customWidth="1"/>
    <col min="14612" max="14612" width="14.42578125" style="961" customWidth="1"/>
    <col min="14613" max="14613" width="4.140625" style="961" customWidth="1"/>
    <col min="14614" max="14614" width="14.42578125" style="961" customWidth="1"/>
    <col min="14615" max="14812" width="11" style="961"/>
    <col min="14813" max="14813" width="27.5703125" style="961" customWidth="1"/>
    <col min="14814" max="14814" width="4.42578125" style="961" customWidth="1"/>
    <col min="14815" max="14815" width="8.140625" style="961" customWidth="1"/>
    <col min="14816" max="14817" width="6.42578125" style="961" customWidth="1"/>
    <col min="14818" max="14818" width="8.42578125" style="961" customWidth="1"/>
    <col min="14819" max="14819" width="6.5703125" style="961" customWidth="1"/>
    <col min="14820" max="14820" width="6.140625" style="961" customWidth="1"/>
    <col min="14821" max="14821" width="26" style="961" customWidth="1"/>
    <col min="14822" max="14822" width="8.5703125" style="961" customWidth="1"/>
    <col min="14823" max="14823" width="11" style="961" customWidth="1"/>
    <col min="14824" max="14824" width="7.42578125" style="961" customWidth="1"/>
    <col min="14825" max="14825" width="8" style="961" customWidth="1"/>
    <col min="14826" max="14826" width="6.5703125" style="961" customWidth="1"/>
    <col min="14827" max="14827" width="8.5703125" style="961" customWidth="1"/>
    <col min="14828" max="14828" width="4.42578125" style="961" customWidth="1"/>
    <col min="14829" max="14829" width="4.85546875" style="961" customWidth="1"/>
    <col min="14830" max="14830" width="6.85546875" style="961" customWidth="1"/>
    <col min="14831" max="14831" width="9.85546875" style="961" customWidth="1"/>
    <col min="14832" max="14832" width="7.5703125" style="961" customWidth="1"/>
    <col min="14833" max="14836" width="11" style="961" customWidth="1"/>
    <col min="14837" max="14839" width="14.42578125" style="961" customWidth="1"/>
    <col min="14840" max="14840" width="32.5703125" style="961" customWidth="1"/>
    <col min="14841" max="14841" width="14.42578125" style="961" customWidth="1"/>
    <col min="14842" max="14842" width="13.42578125" style="961" customWidth="1"/>
    <col min="14843" max="14844" width="11" style="961" customWidth="1"/>
    <col min="14845" max="14846" width="13.42578125" style="961" customWidth="1"/>
    <col min="14847" max="14854" width="9.85546875" style="961" customWidth="1"/>
    <col min="14855" max="14858" width="11" style="961" customWidth="1"/>
    <col min="14859" max="14859" width="14.42578125" style="961" customWidth="1"/>
    <col min="14860" max="14860" width="4.140625" style="961" customWidth="1"/>
    <col min="14861" max="14861" width="13.42578125" style="961" customWidth="1"/>
    <col min="14862" max="14862" width="28.140625" style="961" customWidth="1"/>
    <col min="14863" max="14863" width="11" style="961" customWidth="1"/>
    <col min="14864" max="14864" width="14.42578125" style="961" customWidth="1"/>
    <col min="14865" max="14865" width="4.140625" style="961" customWidth="1"/>
    <col min="14866" max="14867" width="11" style="961" customWidth="1"/>
    <col min="14868" max="14868" width="14.42578125" style="961" customWidth="1"/>
    <col min="14869" max="14869" width="4.140625" style="961" customWidth="1"/>
    <col min="14870" max="14870" width="14.42578125" style="961" customWidth="1"/>
    <col min="14871" max="15068" width="11" style="961"/>
    <col min="15069" max="15069" width="27.5703125" style="961" customWidth="1"/>
    <col min="15070" max="15070" width="4.42578125" style="961" customWidth="1"/>
    <col min="15071" max="15071" width="8.140625" style="961" customWidth="1"/>
    <col min="15072" max="15073" width="6.42578125" style="961" customWidth="1"/>
    <col min="15074" max="15074" width="8.42578125" style="961" customWidth="1"/>
    <col min="15075" max="15075" width="6.5703125" style="961" customWidth="1"/>
    <col min="15076" max="15076" width="6.140625" style="961" customWidth="1"/>
    <col min="15077" max="15077" width="26" style="961" customWidth="1"/>
    <col min="15078" max="15078" width="8.5703125" style="961" customWidth="1"/>
    <col min="15079" max="15079" width="11" style="961" customWidth="1"/>
    <col min="15080" max="15080" width="7.42578125" style="961" customWidth="1"/>
    <col min="15081" max="15081" width="8" style="961" customWidth="1"/>
    <col min="15082" max="15082" width="6.5703125" style="961" customWidth="1"/>
    <col min="15083" max="15083" width="8.5703125" style="961" customWidth="1"/>
    <col min="15084" max="15084" width="4.42578125" style="961" customWidth="1"/>
    <col min="15085" max="15085" width="4.85546875" style="961" customWidth="1"/>
    <col min="15086" max="15086" width="6.85546875" style="961" customWidth="1"/>
    <col min="15087" max="15087" width="9.85546875" style="961" customWidth="1"/>
    <col min="15088" max="15088" width="7.5703125" style="961" customWidth="1"/>
    <col min="15089" max="15092" width="11" style="961" customWidth="1"/>
    <col min="15093" max="15095" width="14.42578125" style="961" customWidth="1"/>
    <col min="15096" max="15096" width="32.5703125" style="961" customWidth="1"/>
    <col min="15097" max="15097" width="14.42578125" style="961" customWidth="1"/>
    <col min="15098" max="15098" width="13.42578125" style="961" customWidth="1"/>
    <col min="15099" max="15100" width="11" style="961" customWidth="1"/>
    <col min="15101" max="15102" width="13.42578125" style="961" customWidth="1"/>
    <col min="15103" max="15110" width="9.85546875" style="961" customWidth="1"/>
    <col min="15111" max="15114" width="11" style="961" customWidth="1"/>
    <col min="15115" max="15115" width="14.42578125" style="961" customWidth="1"/>
    <col min="15116" max="15116" width="4.140625" style="961" customWidth="1"/>
    <col min="15117" max="15117" width="13.42578125" style="961" customWidth="1"/>
    <col min="15118" max="15118" width="28.140625" style="961" customWidth="1"/>
    <col min="15119" max="15119" width="11" style="961" customWidth="1"/>
    <col min="15120" max="15120" width="14.42578125" style="961" customWidth="1"/>
    <col min="15121" max="15121" width="4.140625" style="961" customWidth="1"/>
    <col min="15122" max="15123" width="11" style="961" customWidth="1"/>
    <col min="15124" max="15124" width="14.42578125" style="961" customWidth="1"/>
    <col min="15125" max="15125" width="4.140625" style="961" customWidth="1"/>
    <col min="15126" max="15126" width="14.42578125" style="961" customWidth="1"/>
    <col min="15127" max="15324" width="11" style="961"/>
    <col min="15325" max="15325" width="27.5703125" style="961" customWidth="1"/>
    <col min="15326" max="15326" width="4.42578125" style="961" customWidth="1"/>
    <col min="15327" max="15327" width="8.140625" style="961" customWidth="1"/>
    <col min="15328" max="15329" width="6.42578125" style="961" customWidth="1"/>
    <col min="15330" max="15330" width="8.42578125" style="961" customWidth="1"/>
    <col min="15331" max="15331" width="6.5703125" style="961" customWidth="1"/>
    <col min="15332" max="15332" width="6.140625" style="961" customWidth="1"/>
    <col min="15333" max="15333" width="26" style="961" customWidth="1"/>
    <col min="15334" max="15334" width="8.5703125" style="961" customWidth="1"/>
    <col min="15335" max="15335" width="11" style="961" customWidth="1"/>
    <col min="15336" max="15336" width="7.42578125" style="961" customWidth="1"/>
    <col min="15337" max="15337" width="8" style="961" customWidth="1"/>
    <col min="15338" max="15338" width="6.5703125" style="961" customWidth="1"/>
    <col min="15339" max="15339" width="8.5703125" style="961" customWidth="1"/>
    <col min="15340" max="15340" width="4.42578125" style="961" customWidth="1"/>
    <col min="15341" max="15341" width="4.85546875" style="961" customWidth="1"/>
    <col min="15342" max="15342" width="6.85546875" style="961" customWidth="1"/>
    <col min="15343" max="15343" width="9.85546875" style="961" customWidth="1"/>
    <col min="15344" max="15344" width="7.5703125" style="961" customWidth="1"/>
    <col min="15345" max="15348" width="11" style="961" customWidth="1"/>
    <col min="15349" max="15351" width="14.42578125" style="961" customWidth="1"/>
    <col min="15352" max="15352" width="32.5703125" style="961" customWidth="1"/>
    <col min="15353" max="15353" width="14.42578125" style="961" customWidth="1"/>
    <col min="15354" max="15354" width="13.42578125" style="961" customWidth="1"/>
    <col min="15355" max="15356" width="11" style="961" customWidth="1"/>
    <col min="15357" max="15358" width="13.42578125" style="961" customWidth="1"/>
    <col min="15359" max="15366" width="9.85546875" style="961" customWidth="1"/>
    <col min="15367" max="15370" width="11" style="961" customWidth="1"/>
    <col min="15371" max="15371" width="14.42578125" style="961" customWidth="1"/>
    <col min="15372" max="15372" width="4.140625" style="961" customWidth="1"/>
    <col min="15373" max="15373" width="13.42578125" style="961" customWidth="1"/>
    <col min="15374" max="15374" width="28.140625" style="961" customWidth="1"/>
    <col min="15375" max="15375" width="11" style="961" customWidth="1"/>
    <col min="15376" max="15376" width="14.42578125" style="961" customWidth="1"/>
    <col min="15377" max="15377" width="4.140625" style="961" customWidth="1"/>
    <col min="15378" max="15379" width="11" style="961" customWidth="1"/>
    <col min="15380" max="15380" width="14.42578125" style="961" customWidth="1"/>
    <col min="15381" max="15381" width="4.140625" style="961" customWidth="1"/>
    <col min="15382" max="15382" width="14.42578125" style="961" customWidth="1"/>
    <col min="15383" max="15580" width="11" style="961"/>
    <col min="15581" max="15581" width="27.5703125" style="961" customWidth="1"/>
    <col min="15582" max="15582" width="4.42578125" style="961" customWidth="1"/>
    <col min="15583" max="15583" width="8.140625" style="961" customWidth="1"/>
    <col min="15584" max="15585" width="6.42578125" style="961" customWidth="1"/>
    <col min="15586" max="15586" width="8.42578125" style="961" customWidth="1"/>
    <col min="15587" max="15587" width="6.5703125" style="961" customWidth="1"/>
    <col min="15588" max="15588" width="6.140625" style="961" customWidth="1"/>
    <col min="15589" max="15589" width="26" style="961" customWidth="1"/>
    <col min="15590" max="15590" width="8.5703125" style="961" customWidth="1"/>
    <col min="15591" max="15591" width="11" style="961" customWidth="1"/>
    <col min="15592" max="15592" width="7.42578125" style="961" customWidth="1"/>
    <col min="15593" max="15593" width="8" style="961" customWidth="1"/>
    <col min="15594" max="15594" width="6.5703125" style="961" customWidth="1"/>
    <col min="15595" max="15595" width="8.5703125" style="961" customWidth="1"/>
    <col min="15596" max="15596" width="4.42578125" style="961" customWidth="1"/>
    <col min="15597" max="15597" width="4.85546875" style="961" customWidth="1"/>
    <col min="15598" max="15598" width="6.85546875" style="961" customWidth="1"/>
    <col min="15599" max="15599" width="9.85546875" style="961" customWidth="1"/>
    <col min="15600" max="15600" width="7.5703125" style="961" customWidth="1"/>
    <col min="15601" max="15604" width="11" style="961" customWidth="1"/>
    <col min="15605" max="15607" width="14.42578125" style="961" customWidth="1"/>
    <col min="15608" max="15608" width="32.5703125" style="961" customWidth="1"/>
    <col min="15609" max="15609" width="14.42578125" style="961" customWidth="1"/>
    <col min="15610" max="15610" width="13.42578125" style="961" customWidth="1"/>
    <col min="15611" max="15612" width="11" style="961" customWidth="1"/>
    <col min="15613" max="15614" width="13.42578125" style="961" customWidth="1"/>
    <col min="15615" max="15622" width="9.85546875" style="961" customWidth="1"/>
    <col min="15623" max="15626" width="11" style="961" customWidth="1"/>
    <col min="15627" max="15627" width="14.42578125" style="961" customWidth="1"/>
    <col min="15628" max="15628" width="4.140625" style="961" customWidth="1"/>
    <col min="15629" max="15629" width="13.42578125" style="961" customWidth="1"/>
    <col min="15630" max="15630" width="28.140625" style="961" customWidth="1"/>
    <col min="15631" max="15631" width="11" style="961" customWidth="1"/>
    <col min="15632" max="15632" width="14.42578125" style="961" customWidth="1"/>
    <col min="15633" max="15633" width="4.140625" style="961" customWidth="1"/>
    <col min="15634" max="15635" width="11" style="961" customWidth="1"/>
    <col min="15636" max="15636" width="14.42578125" style="961" customWidth="1"/>
    <col min="15637" max="15637" width="4.140625" style="961" customWidth="1"/>
    <col min="15638" max="15638" width="14.42578125" style="961" customWidth="1"/>
    <col min="15639" max="15836" width="11" style="961"/>
    <col min="15837" max="15837" width="27.5703125" style="961" customWidth="1"/>
    <col min="15838" max="15838" width="4.42578125" style="961" customWidth="1"/>
    <col min="15839" max="15839" width="8.140625" style="961" customWidth="1"/>
    <col min="15840" max="15841" width="6.42578125" style="961" customWidth="1"/>
    <col min="15842" max="15842" width="8.42578125" style="961" customWidth="1"/>
    <col min="15843" max="15843" width="6.5703125" style="961" customWidth="1"/>
    <col min="15844" max="15844" width="6.140625" style="961" customWidth="1"/>
    <col min="15845" max="15845" width="26" style="961" customWidth="1"/>
    <col min="15846" max="15846" width="8.5703125" style="961" customWidth="1"/>
    <col min="15847" max="15847" width="11" style="961" customWidth="1"/>
    <col min="15848" max="15848" width="7.42578125" style="961" customWidth="1"/>
    <col min="15849" max="15849" width="8" style="961" customWidth="1"/>
    <col min="15850" max="15850" width="6.5703125" style="961" customWidth="1"/>
    <col min="15851" max="15851" width="8.5703125" style="961" customWidth="1"/>
    <col min="15852" max="15852" width="4.42578125" style="961" customWidth="1"/>
    <col min="15853" max="15853" width="4.85546875" style="961" customWidth="1"/>
    <col min="15854" max="15854" width="6.85546875" style="961" customWidth="1"/>
    <col min="15855" max="15855" width="9.85546875" style="961" customWidth="1"/>
    <col min="15856" max="15856" width="7.5703125" style="961" customWidth="1"/>
    <col min="15857" max="15860" width="11" style="961" customWidth="1"/>
    <col min="15861" max="15863" width="14.42578125" style="961" customWidth="1"/>
    <col min="15864" max="15864" width="32.5703125" style="961" customWidth="1"/>
    <col min="15865" max="15865" width="14.42578125" style="961" customWidth="1"/>
    <col min="15866" max="15866" width="13.42578125" style="961" customWidth="1"/>
    <col min="15867" max="15868" width="11" style="961" customWidth="1"/>
    <col min="15869" max="15870" width="13.42578125" style="961" customWidth="1"/>
    <col min="15871" max="15878" width="9.85546875" style="961" customWidth="1"/>
    <col min="15879" max="15882" width="11" style="961" customWidth="1"/>
    <col min="15883" max="15883" width="14.42578125" style="961" customWidth="1"/>
    <col min="15884" max="15884" width="4.140625" style="961" customWidth="1"/>
    <col min="15885" max="15885" width="13.42578125" style="961" customWidth="1"/>
    <col min="15886" max="15886" width="28.140625" style="961" customWidth="1"/>
    <col min="15887" max="15887" width="11" style="961" customWidth="1"/>
    <col min="15888" max="15888" width="14.42578125" style="961" customWidth="1"/>
    <col min="15889" max="15889" width="4.140625" style="961" customWidth="1"/>
    <col min="15890" max="15891" width="11" style="961" customWidth="1"/>
    <col min="15892" max="15892" width="14.42578125" style="961" customWidth="1"/>
    <col min="15893" max="15893" width="4.140625" style="961" customWidth="1"/>
    <col min="15894" max="15894" width="14.42578125" style="961" customWidth="1"/>
    <col min="15895" max="16092" width="11" style="961"/>
    <col min="16093" max="16093" width="27.5703125" style="961" customWidth="1"/>
    <col min="16094" max="16094" width="4.42578125" style="961" customWidth="1"/>
    <col min="16095" max="16095" width="8.140625" style="961" customWidth="1"/>
    <col min="16096" max="16097" width="6.42578125" style="961" customWidth="1"/>
    <col min="16098" max="16098" width="8.42578125" style="961" customWidth="1"/>
    <col min="16099" max="16099" width="6.5703125" style="961" customWidth="1"/>
    <col min="16100" max="16100" width="6.140625" style="961" customWidth="1"/>
    <col min="16101" max="16101" width="26" style="961" customWidth="1"/>
    <col min="16102" max="16102" width="8.5703125" style="961" customWidth="1"/>
    <col min="16103" max="16103" width="11" style="961" customWidth="1"/>
    <col min="16104" max="16104" width="7.42578125" style="961" customWidth="1"/>
    <col min="16105" max="16105" width="8" style="961" customWidth="1"/>
    <col min="16106" max="16106" width="6.5703125" style="961" customWidth="1"/>
    <col min="16107" max="16107" width="8.5703125" style="961" customWidth="1"/>
    <col min="16108" max="16108" width="4.42578125" style="961" customWidth="1"/>
    <col min="16109" max="16109" width="4.85546875" style="961" customWidth="1"/>
    <col min="16110" max="16110" width="6.85546875" style="961" customWidth="1"/>
    <col min="16111" max="16111" width="9.85546875" style="961" customWidth="1"/>
    <col min="16112" max="16112" width="7.5703125" style="961" customWidth="1"/>
    <col min="16113" max="16116" width="11" style="961" customWidth="1"/>
    <col min="16117" max="16119" width="14.42578125" style="961" customWidth="1"/>
    <col min="16120" max="16120" width="32.5703125" style="961" customWidth="1"/>
    <col min="16121" max="16121" width="14.42578125" style="961" customWidth="1"/>
    <col min="16122" max="16122" width="13.42578125" style="961" customWidth="1"/>
    <col min="16123" max="16124" width="11" style="961" customWidth="1"/>
    <col min="16125" max="16126" width="13.42578125" style="961" customWidth="1"/>
    <col min="16127" max="16134" width="9.85546875" style="961" customWidth="1"/>
    <col min="16135" max="16138" width="11" style="961" customWidth="1"/>
    <col min="16139" max="16139" width="14.42578125" style="961" customWidth="1"/>
    <col min="16140" max="16140" width="4.140625" style="961" customWidth="1"/>
    <col min="16141" max="16141" width="13.42578125" style="961" customWidth="1"/>
    <col min="16142" max="16142" width="28.140625" style="961" customWidth="1"/>
    <col min="16143" max="16143" width="11" style="961" customWidth="1"/>
    <col min="16144" max="16144" width="14.42578125" style="961" customWidth="1"/>
    <col min="16145" max="16145" width="4.140625" style="961" customWidth="1"/>
    <col min="16146" max="16147" width="11" style="961" customWidth="1"/>
    <col min="16148" max="16148" width="14.42578125" style="961" customWidth="1"/>
    <col min="16149" max="16149" width="4.140625" style="961" customWidth="1"/>
    <col min="16150" max="16150" width="14.42578125" style="961" customWidth="1"/>
    <col min="16151" max="16384" width="11" style="961"/>
  </cols>
  <sheetData>
    <row r="1" spans="1:8" ht="24.75" customHeight="1">
      <c r="A1" s="959" t="s">
        <v>789</v>
      </c>
      <c r="G1" s="2628" t="s">
        <v>790</v>
      </c>
      <c r="H1" s="2628"/>
    </row>
    <row r="2" spans="1:8" ht="18.95" customHeight="1">
      <c r="H2" s="963"/>
    </row>
    <row r="3" spans="1:8" s="966" customFormat="1" ht="18.95" customHeight="1">
      <c r="A3" s="964" t="s">
        <v>2499</v>
      </c>
      <c r="B3" s="965"/>
      <c r="C3" s="965"/>
      <c r="D3" s="965"/>
      <c r="E3" s="965"/>
      <c r="F3" s="2629" t="s">
        <v>2498</v>
      </c>
      <c r="G3" s="2629"/>
      <c r="H3" s="2629"/>
    </row>
    <row r="4" spans="1:8" s="966" customFormat="1" ht="18.95" customHeight="1">
      <c r="A4" s="964" t="s">
        <v>839</v>
      </c>
      <c r="B4" s="965"/>
      <c r="C4" s="965"/>
      <c r="D4" s="965"/>
      <c r="E4" s="965"/>
      <c r="F4" s="2630" t="s">
        <v>840</v>
      </c>
      <c r="G4" s="2630"/>
      <c r="H4" s="2630"/>
    </row>
    <row r="5" spans="1:8" s="966" customFormat="1" ht="12.95" customHeight="1">
      <c r="A5" s="964"/>
      <c r="B5" s="965"/>
      <c r="C5" s="965"/>
      <c r="D5" s="965"/>
      <c r="E5" s="965"/>
      <c r="F5" s="965"/>
      <c r="G5" s="967"/>
      <c r="H5" s="1303"/>
    </row>
    <row r="6" spans="1:8" s="966" customFormat="1" ht="12.95" customHeight="1">
      <c r="B6" s="965"/>
      <c r="C6" s="965"/>
      <c r="D6" s="965"/>
      <c r="E6" s="965"/>
      <c r="F6" s="965"/>
      <c r="G6" s="967"/>
    </row>
    <row r="7" spans="1:8" s="966" customFormat="1" ht="13.5" customHeight="1">
      <c r="A7" s="1953" t="s">
        <v>2236</v>
      </c>
      <c r="B7" s="2631" t="s">
        <v>841</v>
      </c>
      <c r="C7" s="2631"/>
      <c r="D7" s="2631"/>
      <c r="E7" s="2631"/>
      <c r="F7" s="2632" t="s">
        <v>11</v>
      </c>
      <c r="G7" s="2632"/>
      <c r="H7" s="1589" t="s">
        <v>2235</v>
      </c>
    </row>
    <row r="8" spans="1:8" ht="13.5" customHeight="1">
      <c r="B8" s="968"/>
      <c r="C8" s="1673" t="s">
        <v>2279</v>
      </c>
      <c r="D8" s="968" t="s">
        <v>2167</v>
      </c>
      <c r="E8" s="1304" t="s">
        <v>842</v>
      </c>
    </row>
    <row r="9" spans="1:8" ht="13.5" customHeight="1">
      <c r="B9" s="968"/>
      <c r="C9" s="1952"/>
      <c r="D9" s="1952" t="s">
        <v>2168</v>
      </c>
      <c r="E9" s="1304" t="s">
        <v>843</v>
      </c>
      <c r="F9" s="969" t="s">
        <v>264</v>
      </c>
      <c r="G9" s="949" t="s">
        <v>263</v>
      </c>
      <c r="H9" s="921"/>
    </row>
    <row r="10" spans="1:8" ht="13.5" customHeight="1">
      <c r="B10" s="969"/>
      <c r="C10" s="969" t="s">
        <v>2277</v>
      </c>
      <c r="D10" s="969" t="s">
        <v>2169</v>
      </c>
      <c r="E10" s="969" t="s">
        <v>844</v>
      </c>
      <c r="G10" s="945" t="s">
        <v>332</v>
      </c>
      <c r="H10" s="962"/>
    </row>
    <row r="11" spans="1:8" s="972" customFormat="1" ht="8.1" customHeight="1">
      <c r="A11" s="423"/>
      <c r="B11" s="970"/>
      <c r="C11" s="970"/>
      <c r="D11" s="970"/>
      <c r="E11" s="970"/>
      <c r="F11" s="970"/>
      <c r="G11" s="423"/>
      <c r="H11" s="971"/>
    </row>
    <row r="12" spans="1:8" s="974" customFormat="1" ht="21" customHeight="1">
      <c r="A12" s="1424" t="s">
        <v>845</v>
      </c>
      <c r="B12" s="1672"/>
      <c r="C12" s="1422">
        <v>915</v>
      </c>
      <c r="D12" s="1422">
        <v>496</v>
      </c>
      <c r="E12" s="1422">
        <v>1063</v>
      </c>
      <c r="F12" s="1422">
        <v>2656</v>
      </c>
      <c r="G12" s="1422">
        <v>1097</v>
      </c>
      <c r="H12" s="973" t="s">
        <v>846</v>
      </c>
    </row>
    <row r="13" spans="1:8" s="974" customFormat="1" ht="21.75" customHeight="1">
      <c r="A13" s="1424" t="s">
        <v>847</v>
      </c>
      <c r="B13" s="1671"/>
      <c r="C13" s="1422">
        <v>828</v>
      </c>
      <c r="D13" s="1422">
        <v>568</v>
      </c>
      <c r="E13" s="1422">
        <v>862</v>
      </c>
      <c r="F13" s="1422">
        <v>2376</v>
      </c>
      <c r="G13" s="1422">
        <v>962</v>
      </c>
      <c r="H13" s="973" t="s">
        <v>848</v>
      </c>
    </row>
    <row r="14" spans="1:8" s="974" customFormat="1" ht="23.25" customHeight="1">
      <c r="A14" s="1424" t="s">
        <v>849</v>
      </c>
      <c r="B14" s="1672"/>
      <c r="C14" s="1422">
        <v>528</v>
      </c>
      <c r="D14" s="1422">
        <v>448</v>
      </c>
      <c r="E14" s="1422">
        <v>771</v>
      </c>
      <c r="F14" s="1422">
        <v>1851</v>
      </c>
      <c r="G14" s="1422">
        <v>532</v>
      </c>
      <c r="H14" s="973" t="s">
        <v>1691</v>
      </c>
    </row>
    <row r="15" spans="1:8" s="974" customFormat="1" ht="21.75" customHeight="1">
      <c r="A15" s="1424" t="s">
        <v>850</v>
      </c>
      <c r="B15" s="1423"/>
      <c r="C15" s="1422">
        <v>706</v>
      </c>
      <c r="D15" s="1422">
        <v>335</v>
      </c>
      <c r="E15" s="1422">
        <v>679</v>
      </c>
      <c r="F15" s="1422">
        <v>1820</v>
      </c>
      <c r="G15" s="1422">
        <v>543</v>
      </c>
      <c r="H15" s="973" t="s">
        <v>851</v>
      </c>
    </row>
    <row r="16" spans="1:8" s="974" customFormat="1" ht="21" customHeight="1">
      <c r="A16" s="1426" t="s">
        <v>852</v>
      </c>
      <c r="B16" s="1423"/>
      <c r="C16" s="1422">
        <v>378</v>
      </c>
      <c r="D16" s="1422">
        <v>252</v>
      </c>
      <c r="E16" s="1422">
        <v>214</v>
      </c>
      <c r="F16" s="1422">
        <v>856</v>
      </c>
      <c r="G16" s="1422">
        <v>219</v>
      </c>
      <c r="H16" s="975" t="s">
        <v>853</v>
      </c>
    </row>
    <row r="17" spans="1:8" s="974" customFormat="1" ht="20.25" customHeight="1">
      <c r="A17" s="1425" t="s">
        <v>1690</v>
      </c>
      <c r="B17" s="1423"/>
      <c r="C17" s="1422">
        <v>472</v>
      </c>
      <c r="D17" s="1422">
        <v>262</v>
      </c>
      <c r="E17" s="1422">
        <v>438</v>
      </c>
      <c r="F17" s="1422">
        <v>1203</v>
      </c>
      <c r="G17" s="1422">
        <v>348</v>
      </c>
      <c r="H17" s="976" t="s">
        <v>854</v>
      </c>
    </row>
    <row r="18" spans="1:8" s="974" customFormat="1" ht="21.75" customHeight="1">
      <c r="A18" s="1424" t="s">
        <v>855</v>
      </c>
      <c r="B18" s="1423"/>
      <c r="C18" s="1422">
        <v>554</v>
      </c>
      <c r="D18" s="1422">
        <v>424</v>
      </c>
      <c r="E18" s="1422">
        <v>487</v>
      </c>
      <c r="F18" s="1422">
        <v>1505</v>
      </c>
      <c r="G18" s="1422">
        <v>480</v>
      </c>
      <c r="H18" s="973" t="s">
        <v>856</v>
      </c>
    </row>
    <row r="19" spans="1:8" s="974" customFormat="1" ht="19.5" customHeight="1">
      <c r="A19" s="1424" t="s">
        <v>1689</v>
      </c>
      <c r="B19" s="1423"/>
      <c r="C19" s="1422">
        <v>292</v>
      </c>
      <c r="D19" s="1422">
        <v>224</v>
      </c>
      <c r="E19" s="1422">
        <v>220</v>
      </c>
      <c r="F19" s="1422">
        <v>745</v>
      </c>
      <c r="G19" s="1422">
        <v>211</v>
      </c>
      <c r="H19" s="973" t="s">
        <v>1688</v>
      </c>
    </row>
    <row r="20" spans="1:8" s="974" customFormat="1" ht="23.25" customHeight="1">
      <c r="A20" s="1424" t="s">
        <v>857</v>
      </c>
      <c r="B20" s="1423"/>
      <c r="C20" s="1422">
        <v>272</v>
      </c>
      <c r="D20" s="1422">
        <v>166</v>
      </c>
      <c r="E20" s="1422">
        <v>193</v>
      </c>
      <c r="F20" s="1422">
        <v>637</v>
      </c>
      <c r="G20" s="1422">
        <v>199</v>
      </c>
      <c r="H20" s="975" t="s">
        <v>858</v>
      </c>
    </row>
    <row r="21" spans="1:8" s="974" customFormat="1" ht="23.25" customHeight="1">
      <c r="A21" s="1424" t="s">
        <v>1687</v>
      </c>
      <c r="B21" s="1423"/>
      <c r="C21" s="1422">
        <v>472</v>
      </c>
      <c r="D21" s="1422">
        <v>276</v>
      </c>
      <c r="E21" s="1422">
        <v>438</v>
      </c>
      <c r="F21" s="1422">
        <v>1214</v>
      </c>
      <c r="G21" s="1422">
        <v>292</v>
      </c>
      <c r="H21" s="975" t="s">
        <v>1686</v>
      </c>
    </row>
    <row r="22" spans="1:8" s="974" customFormat="1" ht="21.75" customHeight="1">
      <c r="A22" s="1424" t="s">
        <v>1685</v>
      </c>
      <c r="B22" s="1423"/>
      <c r="C22" s="1422">
        <v>303</v>
      </c>
      <c r="D22" s="1422">
        <v>245</v>
      </c>
      <c r="E22" s="1422">
        <v>302</v>
      </c>
      <c r="F22" s="1422">
        <v>860</v>
      </c>
      <c r="G22" s="1422">
        <v>304</v>
      </c>
      <c r="H22" s="973" t="s">
        <v>1684</v>
      </c>
    </row>
    <row r="23" spans="1:8" s="974" customFormat="1" ht="23.25" customHeight="1">
      <c r="A23" s="1424" t="s">
        <v>1683</v>
      </c>
      <c r="B23" s="1672"/>
      <c r="C23" s="1422">
        <v>719</v>
      </c>
      <c r="D23" s="1422">
        <v>541</v>
      </c>
      <c r="E23" s="1422">
        <v>410</v>
      </c>
      <c r="F23" s="1422">
        <v>1727</v>
      </c>
      <c r="G23" s="1422">
        <v>489</v>
      </c>
      <c r="H23" s="973" t="s">
        <v>1682</v>
      </c>
    </row>
    <row r="24" spans="1:8" ht="30.6" customHeight="1">
      <c r="A24" s="1421" t="s">
        <v>10</v>
      </c>
      <c r="B24" s="1420"/>
      <c r="C24" s="1419">
        <f t="shared" ref="C24:G24" si="0">SUM(C12:C23)</f>
        <v>6439</v>
      </c>
      <c r="D24" s="1419">
        <f t="shared" si="0"/>
        <v>4237</v>
      </c>
      <c r="E24" s="1419">
        <f t="shared" si="0"/>
        <v>6077</v>
      </c>
      <c r="F24" s="1419">
        <f t="shared" si="0"/>
        <v>17450</v>
      </c>
      <c r="G24" s="1419">
        <f t="shared" si="0"/>
        <v>5676</v>
      </c>
      <c r="H24" s="977" t="s">
        <v>1626</v>
      </c>
    </row>
    <row r="25" spans="1:8" ht="12.95" customHeight="1">
      <c r="A25" s="978"/>
      <c r="B25" s="1418"/>
      <c r="C25" s="1418"/>
      <c r="D25" s="1418"/>
      <c r="E25" s="1418"/>
      <c r="F25" s="1418"/>
      <c r="G25" s="1417"/>
      <c r="H25" s="977"/>
    </row>
    <row r="26" spans="1:8" ht="12.95" customHeight="1">
      <c r="A26" s="978"/>
      <c r="B26" s="980"/>
      <c r="C26" s="980"/>
      <c r="D26" s="980"/>
      <c r="E26" s="980"/>
      <c r="F26" s="980"/>
      <c r="G26" s="979"/>
      <c r="H26" s="977"/>
    </row>
    <row r="27" spans="1:8" ht="15" customHeight="1">
      <c r="A27" s="978"/>
      <c r="C27" s="1304"/>
      <c r="D27" s="1304"/>
      <c r="E27" s="1304"/>
      <c r="G27" s="981"/>
      <c r="H27" s="977"/>
    </row>
    <row r="28" spans="1:8" ht="15" customHeight="1">
      <c r="A28" s="978"/>
      <c r="C28" s="1304"/>
      <c r="D28" s="1304"/>
      <c r="E28" s="1304"/>
      <c r="G28" s="981"/>
      <c r="H28" s="977"/>
    </row>
    <row r="29" spans="1:8" ht="15" customHeight="1">
      <c r="A29" s="978"/>
      <c r="C29" s="1304"/>
      <c r="D29" s="1304"/>
      <c r="E29" s="1304"/>
      <c r="G29" s="981"/>
      <c r="H29" s="977"/>
    </row>
    <row r="35" spans="1:8" ht="12.75" customHeight="1">
      <c r="A35" s="922" t="s">
        <v>835</v>
      </c>
    </row>
    <row r="36" spans="1:8" ht="12.75" customHeight="1">
      <c r="A36" s="1562" t="s">
        <v>2166</v>
      </c>
      <c r="B36" s="946"/>
      <c r="C36" s="1563"/>
      <c r="D36" s="1563"/>
      <c r="E36" s="946"/>
      <c r="F36" s="946"/>
      <c r="G36" s="981"/>
      <c r="H36" s="962"/>
    </row>
    <row r="37" spans="1:8" ht="12.75" customHeight="1">
      <c r="A37" s="1951" t="s">
        <v>2280</v>
      </c>
      <c r="B37" s="1951"/>
      <c r="C37" s="1951"/>
      <c r="D37" s="1563"/>
      <c r="E37" s="946"/>
      <c r="F37" s="946"/>
      <c r="G37" s="979"/>
      <c r="H37" s="962"/>
    </row>
    <row r="38" spans="1:8">
      <c r="A38" s="982" t="s">
        <v>859</v>
      </c>
      <c r="H38" s="983" t="s">
        <v>860</v>
      </c>
    </row>
    <row r="39" spans="1:8" s="121" customFormat="1" ht="12.75" customHeight="1">
      <c r="B39" s="953"/>
      <c r="C39" s="953"/>
      <c r="D39" s="953"/>
      <c r="E39" s="953"/>
      <c r="F39" s="953"/>
      <c r="G39" s="689"/>
    </row>
    <row r="40" spans="1:8" s="928" customFormat="1" ht="12.75" customHeight="1">
      <c r="A40" s="367" t="s">
        <v>1669</v>
      </c>
      <c r="B40" s="1569"/>
      <c r="C40" s="1569"/>
      <c r="D40" s="1570"/>
      <c r="E40" s="1570"/>
      <c r="F40" s="1570"/>
      <c r="G40" s="1011"/>
      <c r="H40" s="490" t="s">
        <v>2023</v>
      </c>
    </row>
    <row r="41" spans="1:8" s="121" customFormat="1" ht="12.75" customHeight="1">
      <c r="A41" s="929"/>
      <c r="B41" s="935"/>
      <c r="C41" s="935"/>
      <c r="D41" s="953"/>
      <c r="E41" s="953"/>
      <c r="F41" s="935"/>
      <c r="G41" s="423"/>
      <c r="H41" s="932"/>
    </row>
  </sheetData>
  <mergeCells count="5">
    <mergeCell ref="G1:H1"/>
    <mergeCell ref="F3:H3"/>
    <mergeCell ref="F4:H4"/>
    <mergeCell ref="B7:E7"/>
    <mergeCell ref="F7:G7"/>
  </mergeCells>
  <printOptions gridLinesSet="0"/>
  <pageMargins left="0.78740157480314965" right="0.78740157480314965" top="1.1811023622047245" bottom="0.98425196850393704" header="0.51181102362204722" footer="0.51181102362204722"/>
  <pageSetup paperSize="9" scale="72" pageOrder="overThenDown" orientation="portrait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>
  <sheetPr syncVertical="1" syncRef="A1">
    <tabColor theme="7" tint="-0.249977111117893"/>
  </sheetPr>
  <dimension ref="A1:H66"/>
  <sheetViews>
    <sheetView showGridLines="0" view="pageLayout" zoomScale="90" zoomScalePageLayoutView="90" workbookViewId="0">
      <selection activeCell="B13" sqref="B13"/>
    </sheetView>
  </sheetViews>
  <sheetFormatPr baseColWidth="10" defaultColWidth="11" defaultRowHeight="12.75"/>
  <cols>
    <col min="1" max="1" width="30" style="894" customWidth="1"/>
    <col min="2" max="2" width="12.5703125" style="894" customWidth="1"/>
    <col min="3" max="3" width="17.5703125" style="894" customWidth="1"/>
    <col min="4" max="4" width="11.42578125" style="894" customWidth="1"/>
    <col min="5" max="5" width="26.42578125" style="423" customWidth="1"/>
    <col min="6" max="223" width="11" style="896"/>
    <col min="224" max="224" width="32.5703125" style="896" customWidth="1"/>
    <col min="225" max="225" width="11.42578125" style="896" customWidth="1"/>
    <col min="226" max="226" width="12.5703125" style="896" customWidth="1"/>
    <col min="227" max="227" width="11.42578125" style="896" customWidth="1"/>
    <col min="228" max="228" width="30.5703125" style="896" customWidth="1"/>
    <col min="229" max="229" width="7.5703125" style="896" customWidth="1"/>
    <col min="230" max="230" width="14.42578125" style="896" customWidth="1"/>
    <col min="231" max="479" width="11" style="896"/>
    <col min="480" max="480" width="32.5703125" style="896" customWidth="1"/>
    <col min="481" max="481" width="11.42578125" style="896" customWidth="1"/>
    <col min="482" max="482" width="12.5703125" style="896" customWidth="1"/>
    <col min="483" max="483" width="11.42578125" style="896" customWidth="1"/>
    <col min="484" max="484" width="30.5703125" style="896" customWidth="1"/>
    <col min="485" max="485" width="7.5703125" style="896" customWidth="1"/>
    <col min="486" max="486" width="14.42578125" style="896" customWidth="1"/>
    <col min="487" max="735" width="11" style="896"/>
    <col min="736" max="736" width="32.5703125" style="896" customWidth="1"/>
    <col min="737" max="737" width="11.42578125" style="896" customWidth="1"/>
    <col min="738" max="738" width="12.5703125" style="896" customWidth="1"/>
    <col min="739" max="739" width="11.42578125" style="896" customWidth="1"/>
    <col min="740" max="740" width="30.5703125" style="896" customWidth="1"/>
    <col min="741" max="741" width="7.5703125" style="896" customWidth="1"/>
    <col min="742" max="742" width="14.42578125" style="896" customWidth="1"/>
    <col min="743" max="991" width="11" style="896"/>
    <col min="992" max="992" width="32.5703125" style="896" customWidth="1"/>
    <col min="993" max="993" width="11.42578125" style="896" customWidth="1"/>
    <col min="994" max="994" width="12.5703125" style="896" customWidth="1"/>
    <col min="995" max="995" width="11.42578125" style="896" customWidth="1"/>
    <col min="996" max="996" width="30.5703125" style="896" customWidth="1"/>
    <col min="997" max="997" width="7.5703125" style="896" customWidth="1"/>
    <col min="998" max="998" width="14.42578125" style="896" customWidth="1"/>
    <col min="999" max="1247" width="11" style="896"/>
    <col min="1248" max="1248" width="32.5703125" style="896" customWidth="1"/>
    <col min="1249" max="1249" width="11.42578125" style="896" customWidth="1"/>
    <col min="1250" max="1250" width="12.5703125" style="896" customWidth="1"/>
    <col min="1251" max="1251" width="11.42578125" style="896" customWidth="1"/>
    <col min="1252" max="1252" width="30.5703125" style="896" customWidth="1"/>
    <col min="1253" max="1253" width="7.5703125" style="896" customWidth="1"/>
    <col min="1254" max="1254" width="14.42578125" style="896" customWidth="1"/>
    <col min="1255" max="1503" width="11" style="896"/>
    <col min="1504" max="1504" width="32.5703125" style="896" customWidth="1"/>
    <col min="1505" max="1505" width="11.42578125" style="896" customWidth="1"/>
    <col min="1506" max="1506" width="12.5703125" style="896" customWidth="1"/>
    <col min="1507" max="1507" width="11.42578125" style="896" customWidth="1"/>
    <col min="1508" max="1508" width="30.5703125" style="896" customWidth="1"/>
    <col min="1509" max="1509" width="7.5703125" style="896" customWidth="1"/>
    <col min="1510" max="1510" width="14.42578125" style="896" customWidth="1"/>
    <col min="1511" max="1759" width="11" style="896"/>
    <col min="1760" max="1760" width="32.5703125" style="896" customWidth="1"/>
    <col min="1761" max="1761" width="11.42578125" style="896" customWidth="1"/>
    <col min="1762" max="1762" width="12.5703125" style="896" customWidth="1"/>
    <col min="1763" max="1763" width="11.42578125" style="896" customWidth="1"/>
    <col min="1764" max="1764" width="30.5703125" style="896" customWidth="1"/>
    <col min="1765" max="1765" width="7.5703125" style="896" customWidth="1"/>
    <col min="1766" max="1766" width="14.42578125" style="896" customWidth="1"/>
    <col min="1767" max="2015" width="11" style="896"/>
    <col min="2016" max="2016" width="32.5703125" style="896" customWidth="1"/>
    <col min="2017" max="2017" width="11.42578125" style="896" customWidth="1"/>
    <col min="2018" max="2018" width="12.5703125" style="896" customWidth="1"/>
    <col min="2019" max="2019" width="11.42578125" style="896" customWidth="1"/>
    <col min="2020" max="2020" width="30.5703125" style="896" customWidth="1"/>
    <col min="2021" max="2021" width="7.5703125" style="896" customWidth="1"/>
    <col min="2022" max="2022" width="14.42578125" style="896" customWidth="1"/>
    <col min="2023" max="2271" width="11" style="896"/>
    <col min="2272" max="2272" width="32.5703125" style="896" customWidth="1"/>
    <col min="2273" max="2273" width="11.42578125" style="896" customWidth="1"/>
    <col min="2274" max="2274" width="12.5703125" style="896" customWidth="1"/>
    <col min="2275" max="2275" width="11.42578125" style="896" customWidth="1"/>
    <col min="2276" max="2276" width="30.5703125" style="896" customWidth="1"/>
    <col min="2277" max="2277" width="7.5703125" style="896" customWidth="1"/>
    <col min="2278" max="2278" width="14.42578125" style="896" customWidth="1"/>
    <col min="2279" max="2527" width="11" style="896"/>
    <col min="2528" max="2528" width="32.5703125" style="896" customWidth="1"/>
    <col min="2529" max="2529" width="11.42578125" style="896" customWidth="1"/>
    <col min="2530" max="2530" width="12.5703125" style="896" customWidth="1"/>
    <col min="2531" max="2531" width="11.42578125" style="896" customWidth="1"/>
    <col min="2532" max="2532" width="30.5703125" style="896" customWidth="1"/>
    <col min="2533" max="2533" width="7.5703125" style="896" customWidth="1"/>
    <col min="2534" max="2534" width="14.42578125" style="896" customWidth="1"/>
    <col min="2535" max="2783" width="11" style="896"/>
    <col min="2784" max="2784" width="32.5703125" style="896" customWidth="1"/>
    <col min="2785" max="2785" width="11.42578125" style="896" customWidth="1"/>
    <col min="2786" max="2786" width="12.5703125" style="896" customWidth="1"/>
    <col min="2787" max="2787" width="11.42578125" style="896" customWidth="1"/>
    <col min="2788" max="2788" width="30.5703125" style="896" customWidth="1"/>
    <col min="2789" max="2789" width="7.5703125" style="896" customWidth="1"/>
    <col min="2790" max="2790" width="14.42578125" style="896" customWidth="1"/>
    <col min="2791" max="3039" width="11" style="896"/>
    <col min="3040" max="3040" width="32.5703125" style="896" customWidth="1"/>
    <col min="3041" max="3041" width="11.42578125" style="896" customWidth="1"/>
    <col min="3042" max="3042" width="12.5703125" style="896" customWidth="1"/>
    <col min="3043" max="3043" width="11.42578125" style="896" customWidth="1"/>
    <col min="3044" max="3044" width="30.5703125" style="896" customWidth="1"/>
    <col min="3045" max="3045" width="7.5703125" style="896" customWidth="1"/>
    <col min="3046" max="3046" width="14.42578125" style="896" customWidth="1"/>
    <col min="3047" max="3295" width="11" style="896"/>
    <col min="3296" max="3296" width="32.5703125" style="896" customWidth="1"/>
    <col min="3297" max="3297" width="11.42578125" style="896" customWidth="1"/>
    <col min="3298" max="3298" width="12.5703125" style="896" customWidth="1"/>
    <col min="3299" max="3299" width="11.42578125" style="896" customWidth="1"/>
    <col min="3300" max="3300" width="30.5703125" style="896" customWidth="1"/>
    <col min="3301" max="3301" width="7.5703125" style="896" customWidth="1"/>
    <col min="3302" max="3302" width="14.42578125" style="896" customWidth="1"/>
    <col min="3303" max="3551" width="11" style="896"/>
    <col min="3552" max="3552" width="32.5703125" style="896" customWidth="1"/>
    <col min="3553" max="3553" width="11.42578125" style="896" customWidth="1"/>
    <col min="3554" max="3554" width="12.5703125" style="896" customWidth="1"/>
    <col min="3555" max="3555" width="11.42578125" style="896" customWidth="1"/>
    <col min="3556" max="3556" width="30.5703125" style="896" customWidth="1"/>
    <col min="3557" max="3557" width="7.5703125" style="896" customWidth="1"/>
    <col min="3558" max="3558" width="14.42578125" style="896" customWidth="1"/>
    <col min="3559" max="3807" width="11" style="896"/>
    <col min="3808" max="3808" width="32.5703125" style="896" customWidth="1"/>
    <col min="3809" max="3809" width="11.42578125" style="896" customWidth="1"/>
    <col min="3810" max="3810" width="12.5703125" style="896" customWidth="1"/>
    <col min="3811" max="3811" width="11.42578125" style="896" customWidth="1"/>
    <col min="3812" max="3812" width="30.5703125" style="896" customWidth="1"/>
    <col min="3813" max="3813" width="7.5703125" style="896" customWidth="1"/>
    <col min="3814" max="3814" width="14.42578125" style="896" customWidth="1"/>
    <col min="3815" max="4063" width="11" style="896"/>
    <col min="4064" max="4064" width="32.5703125" style="896" customWidth="1"/>
    <col min="4065" max="4065" width="11.42578125" style="896" customWidth="1"/>
    <col min="4066" max="4066" width="12.5703125" style="896" customWidth="1"/>
    <col min="4067" max="4067" width="11.42578125" style="896" customWidth="1"/>
    <col min="4068" max="4068" width="30.5703125" style="896" customWidth="1"/>
    <col min="4069" max="4069" width="7.5703125" style="896" customWidth="1"/>
    <col min="4070" max="4070" width="14.42578125" style="896" customWidth="1"/>
    <col min="4071" max="4319" width="11" style="896"/>
    <col min="4320" max="4320" width="32.5703125" style="896" customWidth="1"/>
    <col min="4321" max="4321" width="11.42578125" style="896" customWidth="1"/>
    <col min="4322" max="4322" width="12.5703125" style="896" customWidth="1"/>
    <col min="4323" max="4323" width="11.42578125" style="896" customWidth="1"/>
    <col min="4324" max="4324" width="30.5703125" style="896" customWidth="1"/>
    <col min="4325" max="4325" width="7.5703125" style="896" customWidth="1"/>
    <col min="4326" max="4326" width="14.42578125" style="896" customWidth="1"/>
    <col min="4327" max="4575" width="11" style="896"/>
    <col min="4576" max="4576" width="32.5703125" style="896" customWidth="1"/>
    <col min="4577" max="4577" width="11.42578125" style="896" customWidth="1"/>
    <col min="4578" max="4578" width="12.5703125" style="896" customWidth="1"/>
    <col min="4579" max="4579" width="11.42578125" style="896" customWidth="1"/>
    <col min="4580" max="4580" width="30.5703125" style="896" customWidth="1"/>
    <col min="4581" max="4581" width="7.5703125" style="896" customWidth="1"/>
    <col min="4582" max="4582" width="14.42578125" style="896" customWidth="1"/>
    <col min="4583" max="4831" width="11" style="896"/>
    <col min="4832" max="4832" width="32.5703125" style="896" customWidth="1"/>
    <col min="4833" max="4833" width="11.42578125" style="896" customWidth="1"/>
    <col min="4834" max="4834" width="12.5703125" style="896" customWidth="1"/>
    <col min="4835" max="4835" width="11.42578125" style="896" customWidth="1"/>
    <col min="4836" max="4836" width="30.5703125" style="896" customWidth="1"/>
    <col min="4837" max="4837" width="7.5703125" style="896" customWidth="1"/>
    <col min="4838" max="4838" width="14.42578125" style="896" customWidth="1"/>
    <col min="4839" max="5087" width="11" style="896"/>
    <col min="5088" max="5088" width="32.5703125" style="896" customWidth="1"/>
    <col min="5089" max="5089" width="11.42578125" style="896" customWidth="1"/>
    <col min="5090" max="5090" width="12.5703125" style="896" customWidth="1"/>
    <col min="5091" max="5091" width="11.42578125" style="896" customWidth="1"/>
    <col min="5092" max="5092" width="30.5703125" style="896" customWidth="1"/>
    <col min="5093" max="5093" width="7.5703125" style="896" customWidth="1"/>
    <col min="5094" max="5094" width="14.42578125" style="896" customWidth="1"/>
    <col min="5095" max="5343" width="11" style="896"/>
    <col min="5344" max="5344" width="32.5703125" style="896" customWidth="1"/>
    <col min="5345" max="5345" width="11.42578125" style="896" customWidth="1"/>
    <col min="5346" max="5346" width="12.5703125" style="896" customWidth="1"/>
    <col min="5347" max="5347" width="11.42578125" style="896" customWidth="1"/>
    <col min="5348" max="5348" width="30.5703125" style="896" customWidth="1"/>
    <col min="5349" max="5349" width="7.5703125" style="896" customWidth="1"/>
    <col min="5350" max="5350" width="14.42578125" style="896" customWidth="1"/>
    <col min="5351" max="5599" width="11" style="896"/>
    <col min="5600" max="5600" width="32.5703125" style="896" customWidth="1"/>
    <col min="5601" max="5601" width="11.42578125" style="896" customWidth="1"/>
    <col min="5602" max="5602" width="12.5703125" style="896" customWidth="1"/>
    <col min="5603" max="5603" width="11.42578125" style="896" customWidth="1"/>
    <col min="5604" max="5604" width="30.5703125" style="896" customWidth="1"/>
    <col min="5605" max="5605" width="7.5703125" style="896" customWidth="1"/>
    <col min="5606" max="5606" width="14.42578125" style="896" customWidth="1"/>
    <col min="5607" max="5855" width="11" style="896"/>
    <col min="5856" max="5856" width="32.5703125" style="896" customWidth="1"/>
    <col min="5857" max="5857" width="11.42578125" style="896" customWidth="1"/>
    <col min="5858" max="5858" width="12.5703125" style="896" customWidth="1"/>
    <col min="5859" max="5859" width="11.42578125" style="896" customWidth="1"/>
    <col min="5860" max="5860" width="30.5703125" style="896" customWidth="1"/>
    <col min="5861" max="5861" width="7.5703125" style="896" customWidth="1"/>
    <col min="5862" max="5862" width="14.42578125" style="896" customWidth="1"/>
    <col min="5863" max="6111" width="11" style="896"/>
    <col min="6112" max="6112" width="32.5703125" style="896" customWidth="1"/>
    <col min="6113" max="6113" width="11.42578125" style="896" customWidth="1"/>
    <col min="6114" max="6114" width="12.5703125" style="896" customWidth="1"/>
    <col min="6115" max="6115" width="11.42578125" style="896" customWidth="1"/>
    <col min="6116" max="6116" width="30.5703125" style="896" customWidth="1"/>
    <col min="6117" max="6117" width="7.5703125" style="896" customWidth="1"/>
    <col min="6118" max="6118" width="14.42578125" style="896" customWidth="1"/>
    <col min="6119" max="6367" width="11" style="896"/>
    <col min="6368" max="6368" width="32.5703125" style="896" customWidth="1"/>
    <col min="6369" max="6369" width="11.42578125" style="896" customWidth="1"/>
    <col min="6370" max="6370" width="12.5703125" style="896" customWidth="1"/>
    <col min="6371" max="6371" width="11.42578125" style="896" customWidth="1"/>
    <col min="6372" max="6372" width="30.5703125" style="896" customWidth="1"/>
    <col min="6373" max="6373" width="7.5703125" style="896" customWidth="1"/>
    <col min="6374" max="6374" width="14.42578125" style="896" customWidth="1"/>
    <col min="6375" max="6623" width="11" style="896"/>
    <col min="6624" max="6624" width="32.5703125" style="896" customWidth="1"/>
    <col min="6625" max="6625" width="11.42578125" style="896" customWidth="1"/>
    <col min="6626" max="6626" width="12.5703125" style="896" customWidth="1"/>
    <col min="6627" max="6627" width="11.42578125" style="896" customWidth="1"/>
    <col min="6628" max="6628" width="30.5703125" style="896" customWidth="1"/>
    <col min="6629" max="6629" width="7.5703125" style="896" customWidth="1"/>
    <col min="6630" max="6630" width="14.42578125" style="896" customWidth="1"/>
    <col min="6631" max="6879" width="11" style="896"/>
    <col min="6880" max="6880" width="32.5703125" style="896" customWidth="1"/>
    <col min="6881" max="6881" width="11.42578125" style="896" customWidth="1"/>
    <col min="6882" max="6882" width="12.5703125" style="896" customWidth="1"/>
    <col min="6883" max="6883" width="11.42578125" style="896" customWidth="1"/>
    <col min="6884" max="6884" width="30.5703125" style="896" customWidth="1"/>
    <col min="6885" max="6885" width="7.5703125" style="896" customWidth="1"/>
    <col min="6886" max="6886" width="14.42578125" style="896" customWidth="1"/>
    <col min="6887" max="7135" width="11" style="896"/>
    <col min="7136" max="7136" width="32.5703125" style="896" customWidth="1"/>
    <col min="7137" max="7137" width="11.42578125" style="896" customWidth="1"/>
    <col min="7138" max="7138" width="12.5703125" style="896" customWidth="1"/>
    <col min="7139" max="7139" width="11.42578125" style="896" customWidth="1"/>
    <col min="7140" max="7140" width="30.5703125" style="896" customWidth="1"/>
    <col min="7141" max="7141" width="7.5703125" style="896" customWidth="1"/>
    <col min="7142" max="7142" width="14.42578125" style="896" customWidth="1"/>
    <col min="7143" max="7391" width="11" style="896"/>
    <col min="7392" max="7392" width="32.5703125" style="896" customWidth="1"/>
    <col min="7393" max="7393" width="11.42578125" style="896" customWidth="1"/>
    <col min="7394" max="7394" width="12.5703125" style="896" customWidth="1"/>
    <col min="7395" max="7395" width="11.42578125" style="896" customWidth="1"/>
    <col min="7396" max="7396" width="30.5703125" style="896" customWidth="1"/>
    <col min="7397" max="7397" width="7.5703125" style="896" customWidth="1"/>
    <col min="7398" max="7398" width="14.42578125" style="896" customWidth="1"/>
    <col min="7399" max="7647" width="11" style="896"/>
    <col min="7648" max="7648" width="32.5703125" style="896" customWidth="1"/>
    <col min="7649" max="7649" width="11.42578125" style="896" customWidth="1"/>
    <col min="7650" max="7650" width="12.5703125" style="896" customWidth="1"/>
    <col min="7651" max="7651" width="11.42578125" style="896" customWidth="1"/>
    <col min="7652" max="7652" width="30.5703125" style="896" customWidth="1"/>
    <col min="7653" max="7653" width="7.5703125" style="896" customWidth="1"/>
    <col min="7654" max="7654" width="14.42578125" style="896" customWidth="1"/>
    <col min="7655" max="7903" width="11" style="896"/>
    <col min="7904" max="7904" width="32.5703125" style="896" customWidth="1"/>
    <col min="7905" max="7905" width="11.42578125" style="896" customWidth="1"/>
    <col min="7906" max="7906" width="12.5703125" style="896" customWidth="1"/>
    <col min="7907" max="7907" width="11.42578125" style="896" customWidth="1"/>
    <col min="7908" max="7908" width="30.5703125" style="896" customWidth="1"/>
    <col min="7909" max="7909" width="7.5703125" style="896" customWidth="1"/>
    <col min="7910" max="7910" width="14.42578125" style="896" customWidth="1"/>
    <col min="7911" max="8159" width="11" style="896"/>
    <col min="8160" max="8160" width="32.5703125" style="896" customWidth="1"/>
    <col min="8161" max="8161" width="11.42578125" style="896" customWidth="1"/>
    <col min="8162" max="8162" width="12.5703125" style="896" customWidth="1"/>
    <col min="8163" max="8163" width="11.42578125" style="896" customWidth="1"/>
    <col min="8164" max="8164" width="30.5703125" style="896" customWidth="1"/>
    <col min="8165" max="8165" width="7.5703125" style="896" customWidth="1"/>
    <col min="8166" max="8166" width="14.42578125" style="896" customWidth="1"/>
    <col min="8167" max="8415" width="11" style="896"/>
    <col min="8416" max="8416" width="32.5703125" style="896" customWidth="1"/>
    <col min="8417" max="8417" width="11.42578125" style="896" customWidth="1"/>
    <col min="8418" max="8418" width="12.5703125" style="896" customWidth="1"/>
    <col min="8419" max="8419" width="11.42578125" style="896" customWidth="1"/>
    <col min="8420" max="8420" width="30.5703125" style="896" customWidth="1"/>
    <col min="8421" max="8421" width="7.5703125" style="896" customWidth="1"/>
    <col min="8422" max="8422" width="14.42578125" style="896" customWidth="1"/>
    <col min="8423" max="8671" width="11" style="896"/>
    <col min="8672" max="8672" width="32.5703125" style="896" customWidth="1"/>
    <col min="8673" max="8673" width="11.42578125" style="896" customWidth="1"/>
    <col min="8674" max="8674" width="12.5703125" style="896" customWidth="1"/>
    <col min="8675" max="8675" width="11.42578125" style="896" customWidth="1"/>
    <col min="8676" max="8676" width="30.5703125" style="896" customWidth="1"/>
    <col min="8677" max="8677" width="7.5703125" style="896" customWidth="1"/>
    <col min="8678" max="8678" width="14.42578125" style="896" customWidth="1"/>
    <col min="8679" max="8927" width="11" style="896"/>
    <col min="8928" max="8928" width="32.5703125" style="896" customWidth="1"/>
    <col min="8929" max="8929" width="11.42578125" style="896" customWidth="1"/>
    <col min="8930" max="8930" width="12.5703125" style="896" customWidth="1"/>
    <col min="8931" max="8931" width="11.42578125" style="896" customWidth="1"/>
    <col min="8932" max="8932" width="30.5703125" style="896" customWidth="1"/>
    <col min="8933" max="8933" width="7.5703125" style="896" customWidth="1"/>
    <col min="8934" max="8934" width="14.42578125" style="896" customWidth="1"/>
    <col min="8935" max="9183" width="11" style="896"/>
    <col min="9184" max="9184" width="32.5703125" style="896" customWidth="1"/>
    <col min="9185" max="9185" width="11.42578125" style="896" customWidth="1"/>
    <col min="9186" max="9186" width="12.5703125" style="896" customWidth="1"/>
    <col min="9187" max="9187" width="11.42578125" style="896" customWidth="1"/>
    <col min="9188" max="9188" width="30.5703125" style="896" customWidth="1"/>
    <col min="9189" max="9189" width="7.5703125" style="896" customWidth="1"/>
    <col min="9190" max="9190" width="14.42578125" style="896" customWidth="1"/>
    <col min="9191" max="9439" width="11" style="896"/>
    <col min="9440" max="9440" width="32.5703125" style="896" customWidth="1"/>
    <col min="9441" max="9441" width="11.42578125" style="896" customWidth="1"/>
    <col min="9442" max="9442" width="12.5703125" style="896" customWidth="1"/>
    <col min="9443" max="9443" width="11.42578125" style="896" customWidth="1"/>
    <col min="9444" max="9444" width="30.5703125" style="896" customWidth="1"/>
    <col min="9445" max="9445" width="7.5703125" style="896" customWidth="1"/>
    <col min="9446" max="9446" width="14.42578125" style="896" customWidth="1"/>
    <col min="9447" max="9695" width="11" style="896"/>
    <col min="9696" max="9696" width="32.5703125" style="896" customWidth="1"/>
    <col min="9697" max="9697" width="11.42578125" style="896" customWidth="1"/>
    <col min="9698" max="9698" width="12.5703125" style="896" customWidth="1"/>
    <col min="9699" max="9699" width="11.42578125" style="896" customWidth="1"/>
    <col min="9700" max="9700" width="30.5703125" style="896" customWidth="1"/>
    <col min="9701" max="9701" width="7.5703125" style="896" customWidth="1"/>
    <col min="9702" max="9702" width="14.42578125" style="896" customWidth="1"/>
    <col min="9703" max="9951" width="11" style="896"/>
    <col min="9952" max="9952" width="32.5703125" style="896" customWidth="1"/>
    <col min="9953" max="9953" width="11.42578125" style="896" customWidth="1"/>
    <col min="9954" max="9954" width="12.5703125" style="896" customWidth="1"/>
    <col min="9955" max="9955" width="11.42578125" style="896" customWidth="1"/>
    <col min="9956" max="9956" width="30.5703125" style="896" customWidth="1"/>
    <col min="9957" max="9957" width="7.5703125" style="896" customWidth="1"/>
    <col min="9958" max="9958" width="14.42578125" style="896" customWidth="1"/>
    <col min="9959" max="10207" width="11" style="896"/>
    <col min="10208" max="10208" width="32.5703125" style="896" customWidth="1"/>
    <col min="10209" max="10209" width="11.42578125" style="896" customWidth="1"/>
    <col min="10210" max="10210" width="12.5703125" style="896" customWidth="1"/>
    <col min="10211" max="10211" width="11.42578125" style="896" customWidth="1"/>
    <col min="10212" max="10212" width="30.5703125" style="896" customWidth="1"/>
    <col min="10213" max="10213" width="7.5703125" style="896" customWidth="1"/>
    <col min="10214" max="10214" width="14.42578125" style="896" customWidth="1"/>
    <col min="10215" max="10463" width="11" style="896"/>
    <col min="10464" max="10464" width="32.5703125" style="896" customWidth="1"/>
    <col min="10465" max="10465" width="11.42578125" style="896" customWidth="1"/>
    <col min="10466" max="10466" width="12.5703125" style="896" customWidth="1"/>
    <col min="10467" max="10467" width="11.42578125" style="896" customWidth="1"/>
    <col min="10468" max="10468" width="30.5703125" style="896" customWidth="1"/>
    <col min="10469" max="10469" width="7.5703125" style="896" customWidth="1"/>
    <col min="10470" max="10470" width="14.42578125" style="896" customWidth="1"/>
    <col min="10471" max="10719" width="11" style="896"/>
    <col min="10720" max="10720" width="32.5703125" style="896" customWidth="1"/>
    <col min="10721" max="10721" width="11.42578125" style="896" customWidth="1"/>
    <col min="10722" max="10722" width="12.5703125" style="896" customWidth="1"/>
    <col min="10723" max="10723" width="11.42578125" style="896" customWidth="1"/>
    <col min="10724" max="10724" width="30.5703125" style="896" customWidth="1"/>
    <col min="10725" max="10725" width="7.5703125" style="896" customWidth="1"/>
    <col min="10726" max="10726" width="14.42578125" style="896" customWidth="1"/>
    <col min="10727" max="10975" width="11" style="896"/>
    <col min="10976" max="10976" width="32.5703125" style="896" customWidth="1"/>
    <col min="10977" max="10977" width="11.42578125" style="896" customWidth="1"/>
    <col min="10978" max="10978" width="12.5703125" style="896" customWidth="1"/>
    <col min="10979" max="10979" width="11.42578125" style="896" customWidth="1"/>
    <col min="10980" max="10980" width="30.5703125" style="896" customWidth="1"/>
    <col min="10981" max="10981" width="7.5703125" style="896" customWidth="1"/>
    <col min="10982" max="10982" width="14.42578125" style="896" customWidth="1"/>
    <col min="10983" max="11231" width="11" style="896"/>
    <col min="11232" max="11232" width="32.5703125" style="896" customWidth="1"/>
    <col min="11233" max="11233" width="11.42578125" style="896" customWidth="1"/>
    <col min="11234" max="11234" width="12.5703125" style="896" customWidth="1"/>
    <col min="11235" max="11235" width="11.42578125" style="896" customWidth="1"/>
    <col min="11236" max="11236" width="30.5703125" style="896" customWidth="1"/>
    <col min="11237" max="11237" width="7.5703125" style="896" customWidth="1"/>
    <col min="11238" max="11238" width="14.42578125" style="896" customWidth="1"/>
    <col min="11239" max="11487" width="11" style="896"/>
    <col min="11488" max="11488" width="32.5703125" style="896" customWidth="1"/>
    <col min="11489" max="11489" width="11.42578125" style="896" customWidth="1"/>
    <col min="11490" max="11490" width="12.5703125" style="896" customWidth="1"/>
    <col min="11491" max="11491" width="11.42578125" style="896" customWidth="1"/>
    <col min="11492" max="11492" width="30.5703125" style="896" customWidth="1"/>
    <col min="11493" max="11493" width="7.5703125" style="896" customWidth="1"/>
    <col min="11494" max="11494" width="14.42578125" style="896" customWidth="1"/>
    <col min="11495" max="11743" width="11" style="896"/>
    <col min="11744" max="11744" width="32.5703125" style="896" customWidth="1"/>
    <col min="11745" max="11745" width="11.42578125" style="896" customWidth="1"/>
    <col min="11746" max="11746" width="12.5703125" style="896" customWidth="1"/>
    <col min="11747" max="11747" width="11.42578125" style="896" customWidth="1"/>
    <col min="11748" max="11748" width="30.5703125" style="896" customWidth="1"/>
    <col min="11749" max="11749" width="7.5703125" style="896" customWidth="1"/>
    <col min="11750" max="11750" width="14.42578125" style="896" customWidth="1"/>
    <col min="11751" max="11999" width="11" style="896"/>
    <col min="12000" max="12000" width="32.5703125" style="896" customWidth="1"/>
    <col min="12001" max="12001" width="11.42578125" style="896" customWidth="1"/>
    <col min="12002" max="12002" width="12.5703125" style="896" customWidth="1"/>
    <col min="12003" max="12003" width="11.42578125" style="896" customWidth="1"/>
    <col min="12004" max="12004" width="30.5703125" style="896" customWidth="1"/>
    <col min="12005" max="12005" width="7.5703125" style="896" customWidth="1"/>
    <col min="12006" max="12006" width="14.42578125" style="896" customWidth="1"/>
    <col min="12007" max="12255" width="11" style="896"/>
    <col min="12256" max="12256" width="32.5703125" style="896" customWidth="1"/>
    <col min="12257" max="12257" width="11.42578125" style="896" customWidth="1"/>
    <col min="12258" max="12258" width="12.5703125" style="896" customWidth="1"/>
    <col min="12259" max="12259" width="11.42578125" style="896" customWidth="1"/>
    <col min="12260" max="12260" width="30.5703125" style="896" customWidth="1"/>
    <col min="12261" max="12261" width="7.5703125" style="896" customWidth="1"/>
    <col min="12262" max="12262" width="14.42578125" style="896" customWidth="1"/>
    <col min="12263" max="12511" width="11" style="896"/>
    <col min="12512" max="12512" width="32.5703125" style="896" customWidth="1"/>
    <col min="12513" max="12513" width="11.42578125" style="896" customWidth="1"/>
    <col min="12514" max="12514" width="12.5703125" style="896" customWidth="1"/>
    <col min="12515" max="12515" width="11.42578125" style="896" customWidth="1"/>
    <col min="12516" max="12516" width="30.5703125" style="896" customWidth="1"/>
    <col min="12517" max="12517" width="7.5703125" style="896" customWidth="1"/>
    <col min="12518" max="12518" width="14.42578125" style="896" customWidth="1"/>
    <col min="12519" max="12767" width="11" style="896"/>
    <col min="12768" max="12768" width="32.5703125" style="896" customWidth="1"/>
    <col min="12769" max="12769" width="11.42578125" style="896" customWidth="1"/>
    <col min="12770" max="12770" width="12.5703125" style="896" customWidth="1"/>
    <col min="12771" max="12771" width="11.42578125" style="896" customWidth="1"/>
    <col min="12772" max="12772" width="30.5703125" style="896" customWidth="1"/>
    <col min="12773" max="12773" width="7.5703125" style="896" customWidth="1"/>
    <col min="12774" max="12774" width="14.42578125" style="896" customWidth="1"/>
    <col min="12775" max="13023" width="11" style="896"/>
    <col min="13024" max="13024" width="32.5703125" style="896" customWidth="1"/>
    <col min="13025" max="13025" width="11.42578125" style="896" customWidth="1"/>
    <col min="13026" max="13026" width="12.5703125" style="896" customWidth="1"/>
    <col min="13027" max="13027" width="11.42578125" style="896" customWidth="1"/>
    <col min="13028" max="13028" width="30.5703125" style="896" customWidth="1"/>
    <col min="13029" max="13029" width="7.5703125" style="896" customWidth="1"/>
    <col min="13030" max="13030" width="14.42578125" style="896" customWidth="1"/>
    <col min="13031" max="13279" width="11" style="896"/>
    <col min="13280" max="13280" width="32.5703125" style="896" customWidth="1"/>
    <col min="13281" max="13281" width="11.42578125" style="896" customWidth="1"/>
    <col min="13282" max="13282" width="12.5703125" style="896" customWidth="1"/>
    <col min="13283" max="13283" width="11.42578125" style="896" customWidth="1"/>
    <col min="13284" max="13284" width="30.5703125" style="896" customWidth="1"/>
    <col min="13285" max="13285" width="7.5703125" style="896" customWidth="1"/>
    <col min="13286" max="13286" width="14.42578125" style="896" customWidth="1"/>
    <col min="13287" max="13535" width="11" style="896"/>
    <col min="13536" max="13536" width="32.5703125" style="896" customWidth="1"/>
    <col min="13537" max="13537" width="11.42578125" style="896" customWidth="1"/>
    <col min="13538" max="13538" width="12.5703125" style="896" customWidth="1"/>
    <col min="13539" max="13539" width="11.42578125" style="896" customWidth="1"/>
    <col min="13540" max="13540" width="30.5703125" style="896" customWidth="1"/>
    <col min="13541" max="13541" width="7.5703125" style="896" customWidth="1"/>
    <col min="13542" max="13542" width="14.42578125" style="896" customWidth="1"/>
    <col min="13543" max="13791" width="11" style="896"/>
    <col min="13792" max="13792" width="32.5703125" style="896" customWidth="1"/>
    <col min="13793" max="13793" width="11.42578125" style="896" customWidth="1"/>
    <col min="13794" max="13794" width="12.5703125" style="896" customWidth="1"/>
    <col min="13795" max="13795" width="11.42578125" style="896" customWidth="1"/>
    <col min="13796" max="13796" width="30.5703125" style="896" customWidth="1"/>
    <col min="13797" max="13797" width="7.5703125" style="896" customWidth="1"/>
    <col min="13798" max="13798" width="14.42578125" style="896" customWidth="1"/>
    <col min="13799" max="14047" width="11" style="896"/>
    <col min="14048" max="14048" width="32.5703125" style="896" customWidth="1"/>
    <col min="14049" max="14049" width="11.42578125" style="896" customWidth="1"/>
    <col min="14050" max="14050" width="12.5703125" style="896" customWidth="1"/>
    <col min="14051" max="14051" width="11.42578125" style="896" customWidth="1"/>
    <col min="14052" max="14052" width="30.5703125" style="896" customWidth="1"/>
    <col min="14053" max="14053" width="7.5703125" style="896" customWidth="1"/>
    <col min="14054" max="14054" width="14.42578125" style="896" customWidth="1"/>
    <col min="14055" max="14303" width="11" style="896"/>
    <col min="14304" max="14304" width="32.5703125" style="896" customWidth="1"/>
    <col min="14305" max="14305" width="11.42578125" style="896" customWidth="1"/>
    <col min="14306" max="14306" width="12.5703125" style="896" customWidth="1"/>
    <col min="14307" max="14307" width="11.42578125" style="896" customWidth="1"/>
    <col min="14308" max="14308" width="30.5703125" style="896" customWidth="1"/>
    <col min="14309" max="14309" width="7.5703125" style="896" customWidth="1"/>
    <col min="14310" max="14310" width="14.42578125" style="896" customWidth="1"/>
    <col min="14311" max="14559" width="11" style="896"/>
    <col min="14560" max="14560" width="32.5703125" style="896" customWidth="1"/>
    <col min="14561" max="14561" width="11.42578125" style="896" customWidth="1"/>
    <col min="14562" max="14562" width="12.5703125" style="896" customWidth="1"/>
    <col min="14563" max="14563" width="11.42578125" style="896" customWidth="1"/>
    <col min="14564" max="14564" width="30.5703125" style="896" customWidth="1"/>
    <col min="14565" max="14565" width="7.5703125" style="896" customWidth="1"/>
    <col min="14566" max="14566" width="14.42578125" style="896" customWidth="1"/>
    <col min="14567" max="14815" width="11" style="896"/>
    <col min="14816" max="14816" width="32.5703125" style="896" customWidth="1"/>
    <col min="14817" max="14817" width="11.42578125" style="896" customWidth="1"/>
    <col min="14818" max="14818" width="12.5703125" style="896" customWidth="1"/>
    <col min="14819" max="14819" width="11.42578125" style="896" customWidth="1"/>
    <col min="14820" max="14820" width="30.5703125" style="896" customWidth="1"/>
    <col min="14821" max="14821" width="7.5703125" style="896" customWidth="1"/>
    <col min="14822" max="14822" width="14.42578125" style="896" customWidth="1"/>
    <col min="14823" max="15071" width="11" style="896"/>
    <col min="15072" max="15072" width="32.5703125" style="896" customWidth="1"/>
    <col min="15073" max="15073" width="11.42578125" style="896" customWidth="1"/>
    <col min="15074" max="15074" width="12.5703125" style="896" customWidth="1"/>
    <col min="15075" max="15075" width="11.42578125" style="896" customWidth="1"/>
    <col min="15076" max="15076" width="30.5703125" style="896" customWidth="1"/>
    <col min="15077" max="15077" width="7.5703125" style="896" customWidth="1"/>
    <col min="15078" max="15078" width="14.42578125" style="896" customWidth="1"/>
    <col min="15079" max="15327" width="11" style="896"/>
    <col min="15328" max="15328" width="32.5703125" style="896" customWidth="1"/>
    <col min="15329" max="15329" width="11.42578125" style="896" customWidth="1"/>
    <col min="15330" max="15330" width="12.5703125" style="896" customWidth="1"/>
    <col min="15331" max="15331" width="11.42578125" style="896" customWidth="1"/>
    <col min="15332" max="15332" width="30.5703125" style="896" customWidth="1"/>
    <col min="15333" max="15333" width="7.5703125" style="896" customWidth="1"/>
    <col min="15334" max="15334" width="14.42578125" style="896" customWidth="1"/>
    <col min="15335" max="15583" width="11" style="896"/>
    <col min="15584" max="15584" width="32.5703125" style="896" customWidth="1"/>
    <col min="15585" max="15585" width="11.42578125" style="896" customWidth="1"/>
    <col min="15586" max="15586" width="12.5703125" style="896" customWidth="1"/>
    <col min="15587" max="15587" width="11.42578125" style="896" customWidth="1"/>
    <col min="15588" max="15588" width="30.5703125" style="896" customWidth="1"/>
    <col min="15589" max="15589" width="7.5703125" style="896" customWidth="1"/>
    <col min="15590" max="15590" width="14.42578125" style="896" customWidth="1"/>
    <col min="15591" max="15839" width="11" style="896"/>
    <col min="15840" max="15840" width="32.5703125" style="896" customWidth="1"/>
    <col min="15841" max="15841" width="11.42578125" style="896" customWidth="1"/>
    <col min="15842" max="15842" width="12.5703125" style="896" customWidth="1"/>
    <col min="15843" max="15843" width="11.42578125" style="896" customWidth="1"/>
    <col min="15844" max="15844" width="30.5703125" style="896" customWidth="1"/>
    <col min="15845" max="15845" width="7.5703125" style="896" customWidth="1"/>
    <col min="15846" max="15846" width="14.42578125" style="896" customWidth="1"/>
    <col min="15847" max="16095" width="11" style="896"/>
    <col min="16096" max="16096" width="32.5703125" style="896" customWidth="1"/>
    <col min="16097" max="16097" width="11.42578125" style="896" customWidth="1"/>
    <col min="16098" max="16098" width="12.5703125" style="896" customWidth="1"/>
    <col min="16099" max="16099" width="11.42578125" style="896" customWidth="1"/>
    <col min="16100" max="16100" width="30.5703125" style="896" customWidth="1"/>
    <col min="16101" max="16101" width="7.5703125" style="896" customWidth="1"/>
    <col min="16102" max="16102" width="14.42578125" style="896" customWidth="1"/>
    <col min="16103" max="16384" width="11" style="896"/>
  </cols>
  <sheetData>
    <row r="1" spans="1:8" ht="24.75" customHeight="1">
      <c r="A1" s="892" t="s">
        <v>789</v>
      </c>
      <c r="B1" s="893"/>
      <c r="E1" s="895" t="s">
        <v>790</v>
      </c>
    </row>
    <row r="2" spans="1:8" ht="18.95" customHeight="1">
      <c r="E2" s="897"/>
    </row>
    <row r="3" spans="1:8" s="900" customFormat="1" ht="18.95" customHeight="1">
      <c r="A3" s="898" t="s">
        <v>2501</v>
      </c>
      <c r="B3" s="899"/>
      <c r="C3" s="894"/>
      <c r="D3" s="2633" t="s">
        <v>2500</v>
      </c>
      <c r="E3" s="2633"/>
    </row>
    <row r="4" spans="1:8" s="900" customFormat="1" ht="18.95" customHeight="1">
      <c r="A4" s="901" t="s">
        <v>1692</v>
      </c>
      <c r="B4" s="902"/>
      <c r="C4" s="894"/>
      <c r="D4" s="2633" t="s">
        <v>861</v>
      </c>
      <c r="E4" s="2633"/>
    </row>
    <row r="5" spans="1:8" s="900" customFormat="1" ht="18.95" customHeight="1">
      <c r="A5" s="904"/>
      <c r="B5" s="902"/>
      <c r="C5" s="985"/>
      <c r="D5" s="984"/>
      <c r="E5" s="903"/>
    </row>
    <row r="6" spans="1:8" ht="14.25" customHeight="1">
      <c r="A6" s="902" t="s">
        <v>862</v>
      </c>
      <c r="B6" s="905" t="s">
        <v>2235</v>
      </c>
      <c r="C6" s="1560" t="s">
        <v>2049</v>
      </c>
      <c r="D6" s="905"/>
      <c r="E6" s="909" t="s">
        <v>863</v>
      </c>
    </row>
    <row r="7" spans="1:8" ht="9" customHeight="1">
      <c r="A7" s="902"/>
      <c r="B7" s="905"/>
      <c r="C7" s="984"/>
      <c r="E7" s="909"/>
    </row>
    <row r="8" spans="1:8" s="907" customFormat="1" ht="14.25" customHeight="1">
      <c r="A8" s="899" t="s">
        <v>2190</v>
      </c>
      <c r="B8" s="911">
        <f>B14+B27</f>
        <v>1102364</v>
      </c>
      <c r="C8" s="911">
        <f>C14+C27</f>
        <v>1106225</v>
      </c>
      <c r="D8" s="911"/>
      <c r="E8" s="909" t="s">
        <v>281</v>
      </c>
      <c r="F8" s="2371"/>
      <c r="G8" s="2374"/>
      <c r="H8" s="2374"/>
    </row>
    <row r="9" spans="1:8" s="907" customFormat="1" ht="14.25" customHeight="1">
      <c r="A9" s="916" t="s">
        <v>1540</v>
      </c>
      <c r="B9" s="986">
        <v>21921</v>
      </c>
      <c r="C9" s="986">
        <v>21936</v>
      </c>
      <c r="D9" s="911">
        <f>C9/C8</f>
        <v>1.9829600668941672E-2</v>
      </c>
      <c r="E9" s="917" t="s">
        <v>1486</v>
      </c>
      <c r="F9" s="2372"/>
      <c r="G9" s="2374"/>
      <c r="H9" s="2374"/>
    </row>
    <row r="10" spans="1:8" s="907" customFormat="1" ht="14.25" customHeight="1">
      <c r="A10" s="916" t="s">
        <v>2393</v>
      </c>
      <c r="D10" s="896"/>
      <c r="E10" s="917" t="s">
        <v>1693</v>
      </c>
      <c r="F10" s="2372"/>
      <c r="G10" s="2374"/>
      <c r="H10" s="2374"/>
    </row>
    <row r="11" spans="1:8" s="907" customFormat="1" ht="14.25" customHeight="1">
      <c r="A11" s="916" t="s">
        <v>2222</v>
      </c>
      <c r="B11" s="986">
        <v>517791</v>
      </c>
      <c r="C11" s="986">
        <v>534122</v>
      </c>
      <c r="D11" s="896"/>
      <c r="E11" s="917" t="s">
        <v>1694</v>
      </c>
      <c r="F11" s="2372"/>
      <c r="G11" s="2373"/>
      <c r="H11" s="2374"/>
    </row>
    <row r="12" spans="1:8" s="907" customFormat="1" ht="14.25" customHeight="1">
      <c r="A12" s="916" t="s">
        <v>508</v>
      </c>
      <c r="B12" s="986">
        <v>244094</v>
      </c>
      <c r="C12" s="986">
        <v>255905</v>
      </c>
      <c r="D12" s="896"/>
      <c r="E12" s="917" t="s">
        <v>507</v>
      </c>
      <c r="F12" s="2372"/>
      <c r="G12" s="2374"/>
      <c r="H12" s="2374"/>
    </row>
    <row r="13" spans="1:8" s="907" customFormat="1" ht="14.25" customHeight="1">
      <c r="A13" s="916" t="s">
        <v>513</v>
      </c>
      <c r="B13" s="986">
        <v>122103</v>
      </c>
      <c r="C13" s="986">
        <v>120541</v>
      </c>
      <c r="D13" s="896"/>
      <c r="E13" s="917" t="s">
        <v>512</v>
      </c>
      <c r="F13" s="2372"/>
      <c r="G13" s="2374"/>
      <c r="H13" s="2374"/>
    </row>
    <row r="14" spans="1:8" s="907" customFormat="1" ht="14.25" customHeight="1">
      <c r="A14" s="1674" t="s">
        <v>2014</v>
      </c>
      <c r="B14" s="1675">
        <f>SUM(B9:B13)</f>
        <v>905909</v>
      </c>
      <c r="C14" s="1675">
        <f>SUM(C9:C13)</f>
        <v>932504</v>
      </c>
      <c r="D14" s="1676"/>
      <c r="E14" s="1677" t="s">
        <v>2026</v>
      </c>
    </row>
    <row r="15" spans="1:8" s="907" customFormat="1" ht="14.25" customHeight="1">
      <c r="A15" s="916" t="s">
        <v>1698</v>
      </c>
      <c r="B15" s="986">
        <v>24204</v>
      </c>
      <c r="C15" s="986">
        <v>25330</v>
      </c>
      <c r="D15" s="896"/>
      <c r="E15" s="917" t="s">
        <v>1150</v>
      </c>
      <c r="G15" s="2374"/>
      <c r="H15" s="2374"/>
    </row>
    <row r="16" spans="1:8" s="907" customFormat="1" ht="14.25" customHeight="1">
      <c r="A16" s="1559" t="s">
        <v>2170</v>
      </c>
      <c r="B16" s="915">
        <v>31649</v>
      </c>
      <c r="C16" s="915">
        <v>28896</v>
      </c>
      <c r="D16" s="913"/>
      <c r="E16" s="2115" t="s">
        <v>2172</v>
      </c>
    </row>
    <row r="17" spans="1:8" s="907" customFormat="1" ht="14.25" customHeight="1">
      <c r="A17" s="1559" t="s">
        <v>2017</v>
      </c>
      <c r="B17" s="915">
        <v>2724</v>
      </c>
      <c r="C17" s="915">
        <v>2315</v>
      </c>
      <c r="D17" s="913"/>
      <c r="E17" s="2115" t="s">
        <v>2171</v>
      </c>
      <c r="G17" s="2374"/>
      <c r="H17" s="2374"/>
    </row>
    <row r="18" spans="1:8" s="907" customFormat="1" ht="14.25" customHeight="1">
      <c r="A18" s="1559" t="s">
        <v>1699</v>
      </c>
      <c r="B18" s="915">
        <v>2285</v>
      </c>
      <c r="C18" s="915">
        <v>2061</v>
      </c>
      <c r="D18" s="913"/>
      <c r="E18" s="2115" t="s">
        <v>1152</v>
      </c>
    </row>
    <row r="19" spans="1:8" s="907" customFormat="1" ht="14.25" customHeight="1">
      <c r="A19" s="1559" t="s">
        <v>1153</v>
      </c>
      <c r="B19" s="915">
        <v>33257</v>
      </c>
      <c r="C19" s="915">
        <v>30778</v>
      </c>
      <c r="D19" s="913"/>
      <c r="E19" s="2115" t="s">
        <v>1154</v>
      </c>
      <c r="G19" s="2374"/>
      <c r="H19" s="2374"/>
    </row>
    <row r="20" spans="1:8" s="907" customFormat="1" ht="14.25" customHeight="1">
      <c r="A20" s="1559" t="s">
        <v>866</v>
      </c>
      <c r="B20" s="915">
        <v>24745</v>
      </c>
      <c r="C20" s="915">
        <v>23800</v>
      </c>
      <c r="D20" s="913"/>
      <c r="E20" s="2115" t="s">
        <v>867</v>
      </c>
      <c r="G20" s="2374"/>
      <c r="H20" s="2374"/>
    </row>
    <row r="21" spans="1:8" s="907" customFormat="1" ht="14.25" customHeight="1">
      <c r="A21" s="1559" t="s">
        <v>2048</v>
      </c>
      <c r="B21" s="915">
        <v>4114</v>
      </c>
      <c r="C21" s="915">
        <v>4094</v>
      </c>
      <c r="D21" s="2116"/>
      <c r="E21" s="2115" t="s">
        <v>2019</v>
      </c>
    </row>
    <row r="22" spans="1:8" s="907" customFormat="1" ht="14.25" customHeight="1">
      <c r="A22" s="1559" t="s">
        <v>2020</v>
      </c>
      <c r="B22" s="915">
        <v>47251</v>
      </c>
      <c r="C22" s="915">
        <v>34019</v>
      </c>
      <c r="D22" s="2116"/>
      <c r="E22" s="2115" t="s">
        <v>2021</v>
      </c>
    </row>
    <row r="23" spans="1:8" s="907" customFormat="1" ht="14.25" customHeight="1">
      <c r="A23" s="1559" t="s">
        <v>868</v>
      </c>
      <c r="B23" s="915">
        <v>313</v>
      </c>
      <c r="C23" s="915">
        <v>258</v>
      </c>
      <c r="D23" s="913"/>
      <c r="E23" s="2115" t="s">
        <v>869</v>
      </c>
    </row>
    <row r="24" spans="1:8" s="907" customFormat="1" ht="14.25" customHeight="1">
      <c r="A24" s="1559" t="s">
        <v>1588</v>
      </c>
      <c r="B24" s="915">
        <v>23015</v>
      </c>
      <c r="C24" s="915">
        <v>19964</v>
      </c>
      <c r="D24" s="913"/>
      <c r="E24" s="2115" t="s">
        <v>519</v>
      </c>
    </row>
    <row r="25" spans="1:8" s="907" customFormat="1" ht="14.25" customHeight="1">
      <c r="A25" s="1559" t="s">
        <v>1695</v>
      </c>
      <c r="B25" s="986">
        <v>1200</v>
      </c>
      <c r="C25" s="986">
        <v>1075</v>
      </c>
      <c r="D25" s="896"/>
      <c r="E25" s="917" t="s">
        <v>1488</v>
      </c>
    </row>
    <row r="26" spans="1:8" s="907" customFormat="1" ht="14.25" customHeight="1">
      <c r="A26" s="916" t="s">
        <v>1541</v>
      </c>
      <c r="B26" s="986">
        <v>1698</v>
      </c>
      <c r="C26" s="986">
        <v>1131</v>
      </c>
      <c r="E26" s="917" t="s">
        <v>1490</v>
      </c>
    </row>
    <row r="27" spans="1:8" s="907" customFormat="1" ht="14.25" customHeight="1">
      <c r="A27" s="1678" t="s">
        <v>2027</v>
      </c>
      <c r="B27" s="1675">
        <f>SUM(B15:B26)</f>
        <v>196455</v>
      </c>
      <c r="C27" s="1675">
        <f>SUM(C15:C26)</f>
        <v>173721</v>
      </c>
      <c r="D27" s="1676"/>
      <c r="E27" s="1679" t="s">
        <v>2028</v>
      </c>
    </row>
    <row r="28" spans="1:8" s="907" customFormat="1" ht="16.5" customHeight="1">
      <c r="A28" s="894"/>
      <c r="B28" s="986"/>
      <c r="C28" s="986"/>
      <c r="D28" s="896"/>
      <c r="E28" s="906"/>
    </row>
    <row r="29" spans="1:8" s="907" customFormat="1" ht="14.25" customHeight="1">
      <c r="A29" s="899" t="s">
        <v>2191</v>
      </c>
      <c r="B29" s="987">
        <f>B35+B48</f>
        <v>618116</v>
      </c>
      <c r="C29" s="987">
        <f>C35+C48</f>
        <v>609504</v>
      </c>
      <c r="D29" s="911"/>
      <c r="E29" s="949" t="s">
        <v>263</v>
      </c>
    </row>
    <row r="30" spans="1:8" s="907" customFormat="1" ht="14.25" customHeight="1">
      <c r="A30" s="916" t="s">
        <v>1540</v>
      </c>
      <c r="B30" s="986">
        <v>9962</v>
      </c>
      <c r="C30" s="986">
        <v>10028</v>
      </c>
      <c r="D30" s="911"/>
      <c r="E30" s="917" t="s">
        <v>1486</v>
      </c>
    </row>
    <row r="31" spans="1:8" s="907" customFormat="1" ht="14.25" customHeight="1">
      <c r="A31" s="912" t="s">
        <v>2393</v>
      </c>
      <c r="D31" s="896"/>
      <c r="E31" s="917" t="s">
        <v>1693</v>
      </c>
    </row>
    <row r="32" spans="1:8" s="907" customFormat="1" ht="14.25" customHeight="1">
      <c r="A32" s="916" t="s">
        <v>1696</v>
      </c>
      <c r="B32" s="907">
        <v>277147</v>
      </c>
      <c r="C32" s="907">
        <v>281371</v>
      </c>
      <c r="D32" s="896"/>
      <c r="E32" s="908" t="s">
        <v>1697</v>
      </c>
    </row>
    <row r="33" spans="1:5" s="907" customFormat="1" ht="14.1" customHeight="1">
      <c r="A33" s="912" t="s">
        <v>508</v>
      </c>
      <c r="B33" s="986">
        <v>139019</v>
      </c>
      <c r="C33" s="986">
        <v>143102</v>
      </c>
      <c r="D33" s="896"/>
      <c r="E33" s="917" t="s">
        <v>507</v>
      </c>
    </row>
    <row r="34" spans="1:5" s="907" customFormat="1" ht="14.25" customHeight="1">
      <c r="A34" s="912" t="s">
        <v>513</v>
      </c>
      <c r="B34" s="986">
        <v>69695</v>
      </c>
      <c r="C34" s="986">
        <v>68109</v>
      </c>
      <c r="D34" s="896"/>
      <c r="E34" s="917" t="s">
        <v>512</v>
      </c>
    </row>
    <row r="35" spans="1:5" s="907" customFormat="1" ht="14.25" customHeight="1">
      <c r="A35" s="1674" t="s">
        <v>2014</v>
      </c>
      <c r="B35" s="1675">
        <f>SUM(B30:B34)</f>
        <v>495823</v>
      </c>
      <c r="C35" s="1675">
        <f>SUM(C30:C34)</f>
        <v>502610</v>
      </c>
      <c r="D35" s="1680"/>
      <c r="E35" s="1677" t="s">
        <v>2026</v>
      </c>
    </row>
    <row r="36" spans="1:5" s="910" customFormat="1" ht="14.25" customHeight="1">
      <c r="A36" s="916" t="s">
        <v>1698</v>
      </c>
      <c r="B36" s="986">
        <v>14452</v>
      </c>
      <c r="C36" s="986">
        <v>15087</v>
      </c>
      <c r="D36" s="896"/>
      <c r="E36" s="917" t="s">
        <v>1150</v>
      </c>
    </row>
    <row r="37" spans="1:5" s="910" customFormat="1" ht="14.25" customHeight="1">
      <c r="A37" s="1559" t="s">
        <v>2170</v>
      </c>
      <c r="B37" s="915">
        <v>18493</v>
      </c>
      <c r="C37" s="915">
        <v>16840</v>
      </c>
      <c r="D37" s="913"/>
      <c r="E37" s="2115" t="s">
        <v>2172</v>
      </c>
    </row>
    <row r="38" spans="1:5" s="910" customFormat="1" ht="14.25" customHeight="1">
      <c r="A38" s="1559" t="s">
        <v>2017</v>
      </c>
      <c r="B38" s="915">
        <v>1738</v>
      </c>
      <c r="C38" s="915">
        <v>1479</v>
      </c>
      <c r="D38" s="913"/>
      <c r="E38" s="2115" t="s">
        <v>2171</v>
      </c>
    </row>
    <row r="39" spans="1:5" s="910" customFormat="1" ht="14.25" customHeight="1">
      <c r="A39" s="1559" t="s">
        <v>1699</v>
      </c>
      <c r="B39" s="915">
        <v>1283</v>
      </c>
      <c r="C39" s="915">
        <v>1136</v>
      </c>
      <c r="D39" s="913"/>
      <c r="E39" s="2115" t="s">
        <v>1152</v>
      </c>
    </row>
    <row r="40" spans="1:5" s="910" customFormat="1" ht="14.25" customHeight="1">
      <c r="A40" s="1559" t="s">
        <v>1153</v>
      </c>
      <c r="B40" s="915">
        <v>17217</v>
      </c>
      <c r="C40" s="915">
        <v>16090</v>
      </c>
      <c r="D40" s="913"/>
      <c r="E40" s="2115" t="s">
        <v>1154</v>
      </c>
    </row>
    <row r="41" spans="1:5" s="910" customFormat="1" ht="14.25" customHeight="1">
      <c r="A41" s="1559" t="s">
        <v>866</v>
      </c>
      <c r="B41" s="915">
        <v>15112</v>
      </c>
      <c r="C41" s="915">
        <v>14687</v>
      </c>
      <c r="D41" s="913"/>
      <c r="E41" s="2115" t="s">
        <v>867</v>
      </c>
    </row>
    <row r="42" spans="1:5" s="910" customFormat="1" ht="14.25" customHeight="1">
      <c r="A42" s="1559" t="s">
        <v>2048</v>
      </c>
      <c r="B42" s="915">
        <v>3104</v>
      </c>
      <c r="C42" s="915">
        <v>2935</v>
      </c>
      <c r="D42" s="2116"/>
      <c r="E42" s="2115" t="s">
        <v>2019</v>
      </c>
    </row>
    <row r="43" spans="1:5" s="910" customFormat="1" ht="14.25" customHeight="1">
      <c r="A43" s="1559" t="s">
        <v>2020</v>
      </c>
      <c r="B43" s="915">
        <v>36094</v>
      </c>
      <c r="C43" s="915">
        <v>25834</v>
      </c>
      <c r="D43" s="2116"/>
      <c r="E43" s="2115" t="s">
        <v>2021</v>
      </c>
    </row>
    <row r="44" spans="1:5" s="910" customFormat="1" ht="14.25" customHeight="1">
      <c r="A44" s="916" t="s">
        <v>868</v>
      </c>
      <c r="B44" s="986">
        <v>181</v>
      </c>
      <c r="C44" s="986">
        <v>144</v>
      </c>
      <c r="D44" s="896"/>
      <c r="E44" s="917" t="s">
        <v>869</v>
      </c>
    </row>
    <row r="45" spans="1:5" s="910" customFormat="1" ht="14.25" customHeight="1">
      <c r="A45" s="916" t="s">
        <v>1588</v>
      </c>
      <c r="B45" s="986">
        <v>13000</v>
      </c>
      <c r="C45" s="986">
        <v>11373</v>
      </c>
      <c r="D45" s="896"/>
      <c r="E45" s="917" t="s">
        <v>519</v>
      </c>
    </row>
    <row r="46" spans="1:5" s="910" customFormat="1" ht="14.25" customHeight="1">
      <c r="A46" s="1559" t="s">
        <v>1695</v>
      </c>
      <c r="B46" s="986">
        <v>896</v>
      </c>
      <c r="C46" s="986">
        <v>801</v>
      </c>
      <c r="D46" s="913"/>
      <c r="E46" s="917" t="s">
        <v>1488</v>
      </c>
    </row>
    <row r="47" spans="1:5" s="910" customFormat="1" ht="14.25" customHeight="1">
      <c r="A47" s="916" t="s">
        <v>1541</v>
      </c>
      <c r="B47" s="915">
        <v>723</v>
      </c>
      <c r="C47" s="915">
        <v>488</v>
      </c>
      <c r="D47" s="1561"/>
      <c r="E47" s="917" t="s">
        <v>1490</v>
      </c>
    </row>
    <row r="48" spans="1:5" s="910" customFormat="1" ht="14.25" customHeight="1">
      <c r="A48" s="1678" t="s">
        <v>2027</v>
      </c>
      <c r="B48" s="1675">
        <f>SUM(B36:B47)</f>
        <v>122293</v>
      </c>
      <c r="C48" s="1675">
        <f>SUM(C36:C47)</f>
        <v>106894</v>
      </c>
      <c r="D48" s="1676"/>
      <c r="E48" s="1679" t="s">
        <v>2028</v>
      </c>
    </row>
    <row r="49" spans="1:5" s="910" customFormat="1" ht="14.25" customHeight="1">
      <c r="A49" s="946"/>
      <c r="B49" s="946"/>
      <c r="C49" s="1563"/>
      <c r="D49" s="1563"/>
      <c r="E49" s="1564"/>
    </row>
    <row r="50" spans="1:5" s="907" customFormat="1" ht="15.75" customHeight="1">
      <c r="A50" s="2057" t="s">
        <v>800</v>
      </c>
      <c r="B50" s="1565"/>
      <c r="C50" s="232"/>
      <c r="D50" s="232"/>
      <c r="E50" s="1566" t="s">
        <v>801</v>
      </c>
    </row>
    <row r="51" spans="1:5" s="907" customFormat="1" ht="17.25" customHeight="1">
      <c r="A51" s="367" t="s">
        <v>1669</v>
      </c>
      <c r="B51" s="1567"/>
      <c r="C51" s="1568"/>
      <c r="D51" s="1568"/>
      <c r="E51" s="490" t="s">
        <v>2023</v>
      </c>
    </row>
    <row r="52" spans="1:5" s="937" customFormat="1" ht="12.75" customHeight="1">
      <c r="A52" s="929"/>
      <c r="B52" s="930"/>
      <c r="C52" s="931"/>
      <c r="D52" s="935"/>
      <c r="E52" s="932"/>
    </row>
    <row r="53" spans="1:5" s="937" customFormat="1" ht="12.75" customHeight="1">
      <c r="A53" s="933"/>
      <c r="B53" s="933"/>
      <c r="C53" s="933"/>
      <c r="D53" s="933"/>
      <c r="E53" s="933"/>
    </row>
    <row r="54" spans="1:5" s="121" customFormat="1" ht="12.75" customHeight="1">
      <c r="A54" s="894"/>
      <c r="B54" s="894"/>
      <c r="C54" s="894"/>
      <c r="D54" s="894"/>
      <c r="E54" s="423"/>
    </row>
    <row r="55" spans="1:5" s="928" customFormat="1" ht="12.75" customHeight="1">
      <c r="A55" s="894"/>
      <c r="B55" s="894"/>
      <c r="C55" s="894"/>
      <c r="D55" s="894"/>
      <c r="E55" s="423"/>
    </row>
    <row r="56" spans="1:5" s="121" customFormat="1" ht="12.75" customHeight="1">
      <c r="A56" s="894"/>
      <c r="B56" s="894"/>
      <c r="C56" s="894"/>
      <c r="D56" s="894"/>
      <c r="E56" s="423"/>
    </row>
    <row r="57" spans="1:5" ht="12.75" customHeight="1"/>
    <row r="58" spans="1:5" ht="12.75" customHeight="1"/>
    <row r="59" spans="1:5" ht="12.75" customHeight="1"/>
    <row r="60" spans="1:5" ht="12.75" customHeight="1"/>
    <row r="61" spans="1:5" ht="12.75" customHeight="1"/>
    <row r="62" spans="1:5" ht="12.75" customHeight="1"/>
    <row r="63" spans="1:5" ht="12.75" customHeight="1"/>
    <row r="64" spans="1:5" ht="12.75" customHeight="1"/>
    <row r="65" ht="12.75" customHeight="1"/>
    <row r="66" ht="12.75" customHeight="1"/>
  </sheetData>
  <mergeCells count="2">
    <mergeCell ref="D3:E3"/>
    <mergeCell ref="D4:E4"/>
  </mergeCells>
  <printOptions gridLinesSet="0"/>
  <pageMargins left="0.78740157480314965" right="0.55118110236220474" top="1.1811023622047245" bottom="0.98425196850393704" header="0.51181102362204722" footer="0.51181102362204722"/>
  <pageSetup paperSize="9" scale="90" pageOrder="overThenDown" orientation="portrait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>
  <sheetPr syncVertical="1" syncRef="A1">
    <tabColor rgb="FF7030A0"/>
  </sheetPr>
  <dimension ref="A1:I268"/>
  <sheetViews>
    <sheetView showGridLines="0" zoomScale="60" zoomScaleNormal="60" zoomScalePageLayoutView="80" workbookViewId="0"/>
  </sheetViews>
  <sheetFormatPr baseColWidth="10" defaultColWidth="10.85546875" defaultRowHeight="12.75"/>
  <cols>
    <col min="1" max="1" width="53.42578125" style="988" customWidth="1"/>
    <col min="2" max="2" width="21.140625" style="988" customWidth="1"/>
    <col min="3" max="3" width="14.5703125" style="988" customWidth="1"/>
    <col min="4" max="4" width="20.85546875" style="988" customWidth="1"/>
    <col min="5" max="5" width="5" style="988" customWidth="1"/>
    <col min="6" max="7" width="1.42578125" style="988" customWidth="1"/>
    <col min="8" max="8" width="44.140625" style="988" customWidth="1"/>
    <col min="9" max="9" width="4.5703125" style="988" customWidth="1"/>
    <col min="10" max="47" width="10.85546875" style="990"/>
    <col min="48" max="48" width="43.5703125" style="990" customWidth="1"/>
    <col min="49" max="49" width="6.5703125" style="990" customWidth="1"/>
    <col min="50" max="50" width="10.85546875" style="990" customWidth="1"/>
    <col min="51" max="51" width="9.42578125" style="990" customWidth="1"/>
    <col min="52" max="52" width="5" style="990" customWidth="1"/>
    <col min="53" max="54" width="1.42578125" style="990" customWidth="1"/>
    <col min="55" max="55" width="30.5703125" style="990" customWidth="1"/>
    <col min="56" max="56" width="4.5703125" style="990" customWidth="1"/>
    <col min="57" max="57" width="19.42578125" style="990" customWidth="1"/>
    <col min="58" max="62" width="11" style="990" customWidth="1"/>
    <col min="63" max="63" width="25.85546875" style="990" customWidth="1"/>
    <col min="64" max="69" width="11" style="990" customWidth="1"/>
    <col min="70" max="70" width="14.42578125" style="990" customWidth="1"/>
    <col min="71" max="71" width="4.140625" style="990" customWidth="1"/>
    <col min="72" max="72" width="13.42578125" style="990" customWidth="1"/>
    <col min="73" max="73" width="28.140625" style="990" customWidth="1"/>
    <col min="74" max="74" width="11" style="990" customWidth="1"/>
    <col min="75" max="75" width="14.42578125" style="990" customWidth="1"/>
    <col min="76" max="76" width="4.140625" style="990" customWidth="1"/>
    <col min="77" max="78" width="11" style="990" customWidth="1"/>
    <col min="79" max="79" width="14.42578125" style="990" customWidth="1"/>
    <col min="80" max="80" width="4.140625" style="990" customWidth="1"/>
    <col min="81" max="81" width="14.42578125" style="990" customWidth="1"/>
    <col min="82" max="303" width="10.85546875" style="990"/>
    <col min="304" max="304" width="43.5703125" style="990" customWidth="1"/>
    <col min="305" max="305" width="6.5703125" style="990" customWidth="1"/>
    <col min="306" max="306" width="10.85546875" style="990" customWidth="1"/>
    <col min="307" max="307" width="9.42578125" style="990" customWidth="1"/>
    <col min="308" max="308" width="5" style="990" customWidth="1"/>
    <col min="309" max="310" width="1.42578125" style="990" customWidth="1"/>
    <col min="311" max="311" width="30.5703125" style="990" customWidth="1"/>
    <col min="312" max="312" width="4.5703125" style="990" customWidth="1"/>
    <col min="313" max="313" width="19.42578125" style="990" customWidth="1"/>
    <col min="314" max="318" width="11" style="990" customWidth="1"/>
    <col min="319" max="319" width="25.85546875" style="990" customWidth="1"/>
    <col min="320" max="325" width="11" style="990" customWidth="1"/>
    <col min="326" max="326" width="14.42578125" style="990" customWidth="1"/>
    <col min="327" max="327" width="4.140625" style="990" customWidth="1"/>
    <col min="328" max="328" width="13.42578125" style="990" customWidth="1"/>
    <col min="329" max="329" width="28.140625" style="990" customWidth="1"/>
    <col min="330" max="330" width="11" style="990" customWidth="1"/>
    <col min="331" max="331" width="14.42578125" style="990" customWidth="1"/>
    <col min="332" max="332" width="4.140625" style="990" customWidth="1"/>
    <col min="333" max="334" width="11" style="990" customWidth="1"/>
    <col min="335" max="335" width="14.42578125" style="990" customWidth="1"/>
    <col min="336" max="336" width="4.140625" style="990" customWidth="1"/>
    <col min="337" max="337" width="14.42578125" style="990" customWidth="1"/>
    <col min="338" max="559" width="10.85546875" style="990"/>
    <col min="560" max="560" width="43.5703125" style="990" customWidth="1"/>
    <col min="561" max="561" width="6.5703125" style="990" customWidth="1"/>
    <col min="562" max="562" width="10.85546875" style="990" customWidth="1"/>
    <col min="563" max="563" width="9.42578125" style="990" customWidth="1"/>
    <col min="564" max="564" width="5" style="990" customWidth="1"/>
    <col min="565" max="566" width="1.42578125" style="990" customWidth="1"/>
    <col min="567" max="567" width="30.5703125" style="990" customWidth="1"/>
    <col min="568" max="568" width="4.5703125" style="990" customWidth="1"/>
    <col min="569" max="569" width="19.42578125" style="990" customWidth="1"/>
    <col min="570" max="574" width="11" style="990" customWidth="1"/>
    <col min="575" max="575" width="25.85546875" style="990" customWidth="1"/>
    <col min="576" max="581" width="11" style="990" customWidth="1"/>
    <col min="582" max="582" width="14.42578125" style="990" customWidth="1"/>
    <col min="583" max="583" width="4.140625" style="990" customWidth="1"/>
    <col min="584" max="584" width="13.42578125" style="990" customWidth="1"/>
    <col min="585" max="585" width="28.140625" style="990" customWidth="1"/>
    <col min="586" max="586" width="11" style="990" customWidth="1"/>
    <col min="587" max="587" width="14.42578125" style="990" customWidth="1"/>
    <col min="588" max="588" width="4.140625" style="990" customWidth="1"/>
    <col min="589" max="590" width="11" style="990" customWidth="1"/>
    <col min="591" max="591" width="14.42578125" style="990" customWidth="1"/>
    <col min="592" max="592" width="4.140625" style="990" customWidth="1"/>
    <col min="593" max="593" width="14.42578125" style="990" customWidth="1"/>
    <col min="594" max="815" width="10.85546875" style="990"/>
    <col min="816" max="816" width="43.5703125" style="990" customWidth="1"/>
    <col min="817" max="817" width="6.5703125" style="990" customWidth="1"/>
    <col min="818" max="818" width="10.85546875" style="990" customWidth="1"/>
    <col min="819" max="819" width="9.42578125" style="990" customWidth="1"/>
    <col min="820" max="820" width="5" style="990" customWidth="1"/>
    <col min="821" max="822" width="1.42578125" style="990" customWidth="1"/>
    <col min="823" max="823" width="30.5703125" style="990" customWidth="1"/>
    <col min="824" max="824" width="4.5703125" style="990" customWidth="1"/>
    <col min="825" max="825" width="19.42578125" style="990" customWidth="1"/>
    <col min="826" max="830" width="11" style="990" customWidth="1"/>
    <col min="831" max="831" width="25.85546875" style="990" customWidth="1"/>
    <col min="832" max="837" width="11" style="990" customWidth="1"/>
    <col min="838" max="838" width="14.42578125" style="990" customWidth="1"/>
    <col min="839" max="839" width="4.140625" style="990" customWidth="1"/>
    <col min="840" max="840" width="13.42578125" style="990" customWidth="1"/>
    <col min="841" max="841" width="28.140625" style="990" customWidth="1"/>
    <col min="842" max="842" width="11" style="990" customWidth="1"/>
    <col min="843" max="843" width="14.42578125" style="990" customWidth="1"/>
    <col min="844" max="844" width="4.140625" style="990" customWidth="1"/>
    <col min="845" max="846" width="11" style="990" customWidth="1"/>
    <col min="847" max="847" width="14.42578125" style="990" customWidth="1"/>
    <col min="848" max="848" width="4.140625" style="990" customWidth="1"/>
    <col min="849" max="849" width="14.42578125" style="990" customWidth="1"/>
    <col min="850" max="1071" width="10.85546875" style="990"/>
    <col min="1072" max="1072" width="43.5703125" style="990" customWidth="1"/>
    <col min="1073" max="1073" width="6.5703125" style="990" customWidth="1"/>
    <col min="1074" max="1074" width="10.85546875" style="990" customWidth="1"/>
    <col min="1075" max="1075" width="9.42578125" style="990" customWidth="1"/>
    <col min="1076" max="1076" width="5" style="990" customWidth="1"/>
    <col min="1077" max="1078" width="1.42578125" style="990" customWidth="1"/>
    <col min="1079" max="1079" width="30.5703125" style="990" customWidth="1"/>
    <col min="1080" max="1080" width="4.5703125" style="990" customWidth="1"/>
    <col min="1081" max="1081" width="19.42578125" style="990" customWidth="1"/>
    <col min="1082" max="1086" width="11" style="990" customWidth="1"/>
    <col min="1087" max="1087" width="25.85546875" style="990" customWidth="1"/>
    <col min="1088" max="1093" width="11" style="990" customWidth="1"/>
    <col min="1094" max="1094" width="14.42578125" style="990" customWidth="1"/>
    <col min="1095" max="1095" width="4.140625" style="990" customWidth="1"/>
    <col min="1096" max="1096" width="13.42578125" style="990" customWidth="1"/>
    <col min="1097" max="1097" width="28.140625" style="990" customWidth="1"/>
    <col min="1098" max="1098" width="11" style="990" customWidth="1"/>
    <col min="1099" max="1099" width="14.42578125" style="990" customWidth="1"/>
    <col min="1100" max="1100" width="4.140625" style="990" customWidth="1"/>
    <col min="1101" max="1102" width="11" style="990" customWidth="1"/>
    <col min="1103" max="1103" width="14.42578125" style="990" customWidth="1"/>
    <col min="1104" max="1104" width="4.140625" style="990" customWidth="1"/>
    <col min="1105" max="1105" width="14.42578125" style="990" customWidth="1"/>
    <col min="1106" max="1327" width="10.85546875" style="990"/>
    <col min="1328" max="1328" width="43.5703125" style="990" customWidth="1"/>
    <col min="1329" max="1329" width="6.5703125" style="990" customWidth="1"/>
    <col min="1330" max="1330" width="10.85546875" style="990" customWidth="1"/>
    <col min="1331" max="1331" width="9.42578125" style="990" customWidth="1"/>
    <col min="1332" max="1332" width="5" style="990" customWidth="1"/>
    <col min="1333" max="1334" width="1.42578125" style="990" customWidth="1"/>
    <col min="1335" max="1335" width="30.5703125" style="990" customWidth="1"/>
    <col min="1336" max="1336" width="4.5703125" style="990" customWidth="1"/>
    <col min="1337" max="1337" width="19.42578125" style="990" customWidth="1"/>
    <col min="1338" max="1342" width="11" style="990" customWidth="1"/>
    <col min="1343" max="1343" width="25.85546875" style="990" customWidth="1"/>
    <col min="1344" max="1349" width="11" style="990" customWidth="1"/>
    <col min="1350" max="1350" width="14.42578125" style="990" customWidth="1"/>
    <col min="1351" max="1351" width="4.140625" style="990" customWidth="1"/>
    <col min="1352" max="1352" width="13.42578125" style="990" customWidth="1"/>
    <col min="1353" max="1353" width="28.140625" style="990" customWidth="1"/>
    <col min="1354" max="1354" width="11" style="990" customWidth="1"/>
    <col min="1355" max="1355" width="14.42578125" style="990" customWidth="1"/>
    <col min="1356" max="1356" width="4.140625" style="990" customWidth="1"/>
    <col min="1357" max="1358" width="11" style="990" customWidth="1"/>
    <col min="1359" max="1359" width="14.42578125" style="990" customWidth="1"/>
    <col min="1360" max="1360" width="4.140625" style="990" customWidth="1"/>
    <col min="1361" max="1361" width="14.42578125" style="990" customWidth="1"/>
    <col min="1362" max="1583" width="10.85546875" style="990"/>
    <col min="1584" max="1584" width="43.5703125" style="990" customWidth="1"/>
    <col min="1585" max="1585" width="6.5703125" style="990" customWidth="1"/>
    <col min="1586" max="1586" width="10.85546875" style="990" customWidth="1"/>
    <col min="1587" max="1587" width="9.42578125" style="990" customWidth="1"/>
    <col min="1588" max="1588" width="5" style="990" customWidth="1"/>
    <col min="1589" max="1590" width="1.42578125" style="990" customWidth="1"/>
    <col min="1591" max="1591" width="30.5703125" style="990" customWidth="1"/>
    <col min="1592" max="1592" width="4.5703125" style="990" customWidth="1"/>
    <col min="1593" max="1593" width="19.42578125" style="990" customWidth="1"/>
    <col min="1594" max="1598" width="11" style="990" customWidth="1"/>
    <col min="1599" max="1599" width="25.85546875" style="990" customWidth="1"/>
    <col min="1600" max="1605" width="11" style="990" customWidth="1"/>
    <col min="1606" max="1606" width="14.42578125" style="990" customWidth="1"/>
    <col min="1607" max="1607" width="4.140625" style="990" customWidth="1"/>
    <col min="1608" max="1608" width="13.42578125" style="990" customWidth="1"/>
    <col min="1609" max="1609" width="28.140625" style="990" customWidth="1"/>
    <col min="1610" max="1610" width="11" style="990" customWidth="1"/>
    <col min="1611" max="1611" width="14.42578125" style="990" customWidth="1"/>
    <col min="1612" max="1612" width="4.140625" style="990" customWidth="1"/>
    <col min="1613" max="1614" width="11" style="990" customWidth="1"/>
    <col min="1615" max="1615" width="14.42578125" style="990" customWidth="1"/>
    <col min="1616" max="1616" width="4.140625" style="990" customWidth="1"/>
    <col min="1617" max="1617" width="14.42578125" style="990" customWidth="1"/>
    <col min="1618" max="1839" width="10.85546875" style="990"/>
    <col min="1840" max="1840" width="43.5703125" style="990" customWidth="1"/>
    <col min="1841" max="1841" width="6.5703125" style="990" customWidth="1"/>
    <col min="1842" max="1842" width="10.85546875" style="990" customWidth="1"/>
    <col min="1843" max="1843" width="9.42578125" style="990" customWidth="1"/>
    <col min="1844" max="1844" width="5" style="990" customWidth="1"/>
    <col min="1845" max="1846" width="1.42578125" style="990" customWidth="1"/>
    <col min="1847" max="1847" width="30.5703125" style="990" customWidth="1"/>
    <col min="1848" max="1848" width="4.5703125" style="990" customWidth="1"/>
    <col min="1849" max="1849" width="19.42578125" style="990" customWidth="1"/>
    <col min="1850" max="1854" width="11" style="990" customWidth="1"/>
    <col min="1855" max="1855" width="25.85546875" style="990" customWidth="1"/>
    <col min="1856" max="1861" width="11" style="990" customWidth="1"/>
    <col min="1862" max="1862" width="14.42578125" style="990" customWidth="1"/>
    <col min="1863" max="1863" width="4.140625" style="990" customWidth="1"/>
    <col min="1864" max="1864" width="13.42578125" style="990" customWidth="1"/>
    <col min="1865" max="1865" width="28.140625" style="990" customWidth="1"/>
    <col min="1866" max="1866" width="11" style="990" customWidth="1"/>
    <col min="1867" max="1867" width="14.42578125" style="990" customWidth="1"/>
    <col min="1868" max="1868" width="4.140625" style="990" customWidth="1"/>
    <col min="1869" max="1870" width="11" style="990" customWidth="1"/>
    <col min="1871" max="1871" width="14.42578125" style="990" customWidth="1"/>
    <col min="1872" max="1872" width="4.140625" style="990" customWidth="1"/>
    <col min="1873" max="1873" width="14.42578125" style="990" customWidth="1"/>
    <col min="1874" max="2095" width="10.85546875" style="990"/>
    <col min="2096" max="2096" width="43.5703125" style="990" customWidth="1"/>
    <col min="2097" max="2097" width="6.5703125" style="990" customWidth="1"/>
    <col min="2098" max="2098" width="10.85546875" style="990" customWidth="1"/>
    <col min="2099" max="2099" width="9.42578125" style="990" customWidth="1"/>
    <col min="2100" max="2100" width="5" style="990" customWidth="1"/>
    <col min="2101" max="2102" width="1.42578125" style="990" customWidth="1"/>
    <col min="2103" max="2103" width="30.5703125" style="990" customWidth="1"/>
    <col min="2104" max="2104" width="4.5703125" style="990" customWidth="1"/>
    <col min="2105" max="2105" width="19.42578125" style="990" customWidth="1"/>
    <col min="2106" max="2110" width="11" style="990" customWidth="1"/>
    <col min="2111" max="2111" width="25.85546875" style="990" customWidth="1"/>
    <col min="2112" max="2117" width="11" style="990" customWidth="1"/>
    <col min="2118" max="2118" width="14.42578125" style="990" customWidth="1"/>
    <col min="2119" max="2119" width="4.140625" style="990" customWidth="1"/>
    <col min="2120" max="2120" width="13.42578125" style="990" customWidth="1"/>
    <col min="2121" max="2121" width="28.140625" style="990" customWidth="1"/>
    <col min="2122" max="2122" width="11" style="990" customWidth="1"/>
    <col min="2123" max="2123" width="14.42578125" style="990" customWidth="1"/>
    <col min="2124" max="2124" width="4.140625" style="990" customWidth="1"/>
    <col min="2125" max="2126" width="11" style="990" customWidth="1"/>
    <col min="2127" max="2127" width="14.42578125" style="990" customWidth="1"/>
    <col min="2128" max="2128" width="4.140625" style="990" customWidth="1"/>
    <col min="2129" max="2129" width="14.42578125" style="990" customWidth="1"/>
    <col min="2130" max="2351" width="10.85546875" style="990"/>
    <col min="2352" max="2352" width="43.5703125" style="990" customWidth="1"/>
    <col min="2353" max="2353" width="6.5703125" style="990" customWidth="1"/>
    <col min="2354" max="2354" width="10.85546875" style="990" customWidth="1"/>
    <col min="2355" max="2355" width="9.42578125" style="990" customWidth="1"/>
    <col min="2356" max="2356" width="5" style="990" customWidth="1"/>
    <col min="2357" max="2358" width="1.42578125" style="990" customWidth="1"/>
    <col min="2359" max="2359" width="30.5703125" style="990" customWidth="1"/>
    <col min="2360" max="2360" width="4.5703125" style="990" customWidth="1"/>
    <col min="2361" max="2361" width="19.42578125" style="990" customWidth="1"/>
    <col min="2362" max="2366" width="11" style="990" customWidth="1"/>
    <col min="2367" max="2367" width="25.85546875" style="990" customWidth="1"/>
    <col min="2368" max="2373" width="11" style="990" customWidth="1"/>
    <col min="2374" max="2374" width="14.42578125" style="990" customWidth="1"/>
    <col min="2375" max="2375" width="4.140625" style="990" customWidth="1"/>
    <col min="2376" max="2376" width="13.42578125" style="990" customWidth="1"/>
    <col min="2377" max="2377" width="28.140625" style="990" customWidth="1"/>
    <col min="2378" max="2378" width="11" style="990" customWidth="1"/>
    <col min="2379" max="2379" width="14.42578125" style="990" customWidth="1"/>
    <col min="2380" max="2380" width="4.140625" style="990" customWidth="1"/>
    <col min="2381" max="2382" width="11" style="990" customWidth="1"/>
    <col min="2383" max="2383" width="14.42578125" style="990" customWidth="1"/>
    <col min="2384" max="2384" width="4.140625" style="990" customWidth="1"/>
    <col min="2385" max="2385" width="14.42578125" style="990" customWidth="1"/>
    <col min="2386" max="2607" width="10.85546875" style="990"/>
    <col min="2608" max="2608" width="43.5703125" style="990" customWidth="1"/>
    <col min="2609" max="2609" width="6.5703125" style="990" customWidth="1"/>
    <col min="2610" max="2610" width="10.85546875" style="990" customWidth="1"/>
    <col min="2611" max="2611" width="9.42578125" style="990" customWidth="1"/>
    <col min="2612" max="2612" width="5" style="990" customWidth="1"/>
    <col min="2613" max="2614" width="1.42578125" style="990" customWidth="1"/>
    <col min="2615" max="2615" width="30.5703125" style="990" customWidth="1"/>
    <col min="2616" max="2616" width="4.5703125" style="990" customWidth="1"/>
    <col min="2617" max="2617" width="19.42578125" style="990" customWidth="1"/>
    <col min="2618" max="2622" width="11" style="990" customWidth="1"/>
    <col min="2623" max="2623" width="25.85546875" style="990" customWidth="1"/>
    <col min="2624" max="2629" width="11" style="990" customWidth="1"/>
    <col min="2630" max="2630" width="14.42578125" style="990" customWidth="1"/>
    <col min="2631" max="2631" width="4.140625" style="990" customWidth="1"/>
    <col min="2632" max="2632" width="13.42578125" style="990" customWidth="1"/>
    <col min="2633" max="2633" width="28.140625" style="990" customWidth="1"/>
    <col min="2634" max="2634" width="11" style="990" customWidth="1"/>
    <col min="2635" max="2635" width="14.42578125" style="990" customWidth="1"/>
    <col min="2636" max="2636" width="4.140625" style="990" customWidth="1"/>
    <col min="2637" max="2638" width="11" style="990" customWidth="1"/>
    <col min="2639" max="2639" width="14.42578125" style="990" customWidth="1"/>
    <col min="2640" max="2640" width="4.140625" style="990" customWidth="1"/>
    <col min="2641" max="2641" width="14.42578125" style="990" customWidth="1"/>
    <col min="2642" max="2863" width="10.85546875" style="990"/>
    <col min="2864" max="2864" width="43.5703125" style="990" customWidth="1"/>
    <col min="2865" max="2865" width="6.5703125" style="990" customWidth="1"/>
    <col min="2866" max="2866" width="10.85546875" style="990" customWidth="1"/>
    <col min="2867" max="2867" width="9.42578125" style="990" customWidth="1"/>
    <col min="2868" max="2868" width="5" style="990" customWidth="1"/>
    <col min="2869" max="2870" width="1.42578125" style="990" customWidth="1"/>
    <col min="2871" max="2871" width="30.5703125" style="990" customWidth="1"/>
    <col min="2872" max="2872" width="4.5703125" style="990" customWidth="1"/>
    <col min="2873" max="2873" width="19.42578125" style="990" customWidth="1"/>
    <col min="2874" max="2878" width="11" style="990" customWidth="1"/>
    <col min="2879" max="2879" width="25.85546875" style="990" customWidth="1"/>
    <col min="2880" max="2885" width="11" style="990" customWidth="1"/>
    <col min="2886" max="2886" width="14.42578125" style="990" customWidth="1"/>
    <col min="2887" max="2887" width="4.140625" style="990" customWidth="1"/>
    <col min="2888" max="2888" width="13.42578125" style="990" customWidth="1"/>
    <col min="2889" max="2889" width="28.140625" style="990" customWidth="1"/>
    <col min="2890" max="2890" width="11" style="990" customWidth="1"/>
    <col min="2891" max="2891" width="14.42578125" style="990" customWidth="1"/>
    <col min="2892" max="2892" width="4.140625" style="990" customWidth="1"/>
    <col min="2893" max="2894" width="11" style="990" customWidth="1"/>
    <col min="2895" max="2895" width="14.42578125" style="990" customWidth="1"/>
    <col min="2896" max="2896" width="4.140625" style="990" customWidth="1"/>
    <col min="2897" max="2897" width="14.42578125" style="990" customWidth="1"/>
    <col min="2898" max="3119" width="10.85546875" style="990"/>
    <col min="3120" max="3120" width="43.5703125" style="990" customWidth="1"/>
    <col min="3121" max="3121" width="6.5703125" style="990" customWidth="1"/>
    <col min="3122" max="3122" width="10.85546875" style="990" customWidth="1"/>
    <col min="3123" max="3123" width="9.42578125" style="990" customWidth="1"/>
    <col min="3124" max="3124" width="5" style="990" customWidth="1"/>
    <col min="3125" max="3126" width="1.42578125" style="990" customWidth="1"/>
    <col min="3127" max="3127" width="30.5703125" style="990" customWidth="1"/>
    <col min="3128" max="3128" width="4.5703125" style="990" customWidth="1"/>
    <col min="3129" max="3129" width="19.42578125" style="990" customWidth="1"/>
    <col min="3130" max="3134" width="11" style="990" customWidth="1"/>
    <col min="3135" max="3135" width="25.85546875" style="990" customWidth="1"/>
    <col min="3136" max="3141" width="11" style="990" customWidth="1"/>
    <col min="3142" max="3142" width="14.42578125" style="990" customWidth="1"/>
    <col min="3143" max="3143" width="4.140625" style="990" customWidth="1"/>
    <col min="3144" max="3144" width="13.42578125" style="990" customWidth="1"/>
    <col min="3145" max="3145" width="28.140625" style="990" customWidth="1"/>
    <col min="3146" max="3146" width="11" style="990" customWidth="1"/>
    <col min="3147" max="3147" width="14.42578125" style="990" customWidth="1"/>
    <col min="3148" max="3148" width="4.140625" style="990" customWidth="1"/>
    <col min="3149" max="3150" width="11" style="990" customWidth="1"/>
    <col min="3151" max="3151" width="14.42578125" style="990" customWidth="1"/>
    <col min="3152" max="3152" width="4.140625" style="990" customWidth="1"/>
    <col min="3153" max="3153" width="14.42578125" style="990" customWidth="1"/>
    <col min="3154" max="3375" width="10.85546875" style="990"/>
    <col min="3376" max="3376" width="43.5703125" style="990" customWidth="1"/>
    <col min="3377" max="3377" width="6.5703125" style="990" customWidth="1"/>
    <col min="3378" max="3378" width="10.85546875" style="990" customWidth="1"/>
    <col min="3379" max="3379" width="9.42578125" style="990" customWidth="1"/>
    <col min="3380" max="3380" width="5" style="990" customWidth="1"/>
    <col min="3381" max="3382" width="1.42578125" style="990" customWidth="1"/>
    <col min="3383" max="3383" width="30.5703125" style="990" customWidth="1"/>
    <col min="3384" max="3384" width="4.5703125" style="990" customWidth="1"/>
    <col min="3385" max="3385" width="19.42578125" style="990" customWidth="1"/>
    <col min="3386" max="3390" width="11" style="990" customWidth="1"/>
    <col min="3391" max="3391" width="25.85546875" style="990" customWidth="1"/>
    <col min="3392" max="3397" width="11" style="990" customWidth="1"/>
    <col min="3398" max="3398" width="14.42578125" style="990" customWidth="1"/>
    <col min="3399" max="3399" width="4.140625" style="990" customWidth="1"/>
    <col min="3400" max="3400" width="13.42578125" style="990" customWidth="1"/>
    <col min="3401" max="3401" width="28.140625" style="990" customWidth="1"/>
    <col min="3402" max="3402" width="11" style="990" customWidth="1"/>
    <col min="3403" max="3403" width="14.42578125" style="990" customWidth="1"/>
    <col min="3404" max="3404" width="4.140625" style="990" customWidth="1"/>
    <col min="3405" max="3406" width="11" style="990" customWidth="1"/>
    <col min="3407" max="3407" width="14.42578125" style="990" customWidth="1"/>
    <col min="3408" max="3408" width="4.140625" style="990" customWidth="1"/>
    <col min="3409" max="3409" width="14.42578125" style="990" customWidth="1"/>
    <col min="3410" max="3631" width="10.85546875" style="990"/>
    <col min="3632" max="3632" width="43.5703125" style="990" customWidth="1"/>
    <col min="3633" max="3633" width="6.5703125" style="990" customWidth="1"/>
    <col min="3634" max="3634" width="10.85546875" style="990" customWidth="1"/>
    <col min="3635" max="3635" width="9.42578125" style="990" customWidth="1"/>
    <col min="3636" max="3636" width="5" style="990" customWidth="1"/>
    <col min="3637" max="3638" width="1.42578125" style="990" customWidth="1"/>
    <col min="3639" max="3639" width="30.5703125" style="990" customWidth="1"/>
    <col min="3640" max="3640" width="4.5703125" style="990" customWidth="1"/>
    <col min="3641" max="3641" width="19.42578125" style="990" customWidth="1"/>
    <col min="3642" max="3646" width="11" style="990" customWidth="1"/>
    <col min="3647" max="3647" width="25.85546875" style="990" customWidth="1"/>
    <col min="3648" max="3653" width="11" style="990" customWidth="1"/>
    <col min="3654" max="3654" width="14.42578125" style="990" customWidth="1"/>
    <col min="3655" max="3655" width="4.140625" style="990" customWidth="1"/>
    <col min="3656" max="3656" width="13.42578125" style="990" customWidth="1"/>
    <col min="3657" max="3657" width="28.140625" style="990" customWidth="1"/>
    <col min="3658" max="3658" width="11" style="990" customWidth="1"/>
    <col min="3659" max="3659" width="14.42578125" style="990" customWidth="1"/>
    <col min="3660" max="3660" width="4.140625" style="990" customWidth="1"/>
    <col min="3661" max="3662" width="11" style="990" customWidth="1"/>
    <col min="3663" max="3663" width="14.42578125" style="990" customWidth="1"/>
    <col min="3664" max="3664" width="4.140625" style="990" customWidth="1"/>
    <col min="3665" max="3665" width="14.42578125" style="990" customWidth="1"/>
    <col min="3666" max="3887" width="10.85546875" style="990"/>
    <col min="3888" max="3888" width="43.5703125" style="990" customWidth="1"/>
    <col min="3889" max="3889" width="6.5703125" style="990" customWidth="1"/>
    <col min="3890" max="3890" width="10.85546875" style="990" customWidth="1"/>
    <col min="3891" max="3891" width="9.42578125" style="990" customWidth="1"/>
    <col min="3892" max="3892" width="5" style="990" customWidth="1"/>
    <col min="3893" max="3894" width="1.42578125" style="990" customWidth="1"/>
    <col min="3895" max="3895" width="30.5703125" style="990" customWidth="1"/>
    <col min="3896" max="3896" width="4.5703125" style="990" customWidth="1"/>
    <col min="3897" max="3897" width="19.42578125" style="990" customWidth="1"/>
    <col min="3898" max="3902" width="11" style="990" customWidth="1"/>
    <col min="3903" max="3903" width="25.85546875" style="990" customWidth="1"/>
    <col min="3904" max="3909" width="11" style="990" customWidth="1"/>
    <col min="3910" max="3910" width="14.42578125" style="990" customWidth="1"/>
    <col min="3911" max="3911" width="4.140625" style="990" customWidth="1"/>
    <col min="3912" max="3912" width="13.42578125" style="990" customWidth="1"/>
    <col min="3913" max="3913" width="28.140625" style="990" customWidth="1"/>
    <col min="3914" max="3914" width="11" style="990" customWidth="1"/>
    <col min="3915" max="3915" width="14.42578125" style="990" customWidth="1"/>
    <col min="3916" max="3916" width="4.140625" style="990" customWidth="1"/>
    <col min="3917" max="3918" width="11" style="990" customWidth="1"/>
    <col min="3919" max="3919" width="14.42578125" style="990" customWidth="1"/>
    <col min="3920" max="3920" width="4.140625" style="990" customWidth="1"/>
    <col min="3921" max="3921" width="14.42578125" style="990" customWidth="1"/>
    <col min="3922" max="4143" width="10.85546875" style="990"/>
    <col min="4144" max="4144" width="43.5703125" style="990" customWidth="1"/>
    <col min="4145" max="4145" width="6.5703125" style="990" customWidth="1"/>
    <col min="4146" max="4146" width="10.85546875" style="990" customWidth="1"/>
    <col min="4147" max="4147" width="9.42578125" style="990" customWidth="1"/>
    <col min="4148" max="4148" width="5" style="990" customWidth="1"/>
    <col min="4149" max="4150" width="1.42578125" style="990" customWidth="1"/>
    <col min="4151" max="4151" width="30.5703125" style="990" customWidth="1"/>
    <col min="4152" max="4152" width="4.5703125" style="990" customWidth="1"/>
    <col min="4153" max="4153" width="19.42578125" style="990" customWidth="1"/>
    <col min="4154" max="4158" width="11" style="990" customWidth="1"/>
    <col min="4159" max="4159" width="25.85546875" style="990" customWidth="1"/>
    <col min="4160" max="4165" width="11" style="990" customWidth="1"/>
    <col min="4166" max="4166" width="14.42578125" style="990" customWidth="1"/>
    <col min="4167" max="4167" width="4.140625" style="990" customWidth="1"/>
    <col min="4168" max="4168" width="13.42578125" style="990" customWidth="1"/>
    <col min="4169" max="4169" width="28.140625" style="990" customWidth="1"/>
    <col min="4170" max="4170" width="11" style="990" customWidth="1"/>
    <col min="4171" max="4171" width="14.42578125" style="990" customWidth="1"/>
    <col min="4172" max="4172" width="4.140625" style="990" customWidth="1"/>
    <col min="4173" max="4174" width="11" style="990" customWidth="1"/>
    <col min="4175" max="4175" width="14.42578125" style="990" customWidth="1"/>
    <col min="4176" max="4176" width="4.140625" style="990" customWidth="1"/>
    <col min="4177" max="4177" width="14.42578125" style="990" customWidth="1"/>
    <col min="4178" max="4399" width="10.85546875" style="990"/>
    <col min="4400" max="4400" width="43.5703125" style="990" customWidth="1"/>
    <col min="4401" max="4401" width="6.5703125" style="990" customWidth="1"/>
    <col min="4402" max="4402" width="10.85546875" style="990" customWidth="1"/>
    <col min="4403" max="4403" width="9.42578125" style="990" customWidth="1"/>
    <col min="4404" max="4404" width="5" style="990" customWidth="1"/>
    <col min="4405" max="4406" width="1.42578125" style="990" customWidth="1"/>
    <col min="4407" max="4407" width="30.5703125" style="990" customWidth="1"/>
    <col min="4408" max="4408" width="4.5703125" style="990" customWidth="1"/>
    <col min="4409" max="4409" width="19.42578125" style="990" customWidth="1"/>
    <col min="4410" max="4414" width="11" style="990" customWidth="1"/>
    <col min="4415" max="4415" width="25.85546875" style="990" customWidth="1"/>
    <col min="4416" max="4421" width="11" style="990" customWidth="1"/>
    <col min="4422" max="4422" width="14.42578125" style="990" customWidth="1"/>
    <col min="4423" max="4423" width="4.140625" style="990" customWidth="1"/>
    <col min="4424" max="4424" width="13.42578125" style="990" customWidth="1"/>
    <col min="4425" max="4425" width="28.140625" style="990" customWidth="1"/>
    <col min="4426" max="4426" width="11" style="990" customWidth="1"/>
    <col min="4427" max="4427" width="14.42578125" style="990" customWidth="1"/>
    <col min="4428" max="4428" width="4.140625" style="990" customWidth="1"/>
    <col min="4429" max="4430" width="11" style="990" customWidth="1"/>
    <col min="4431" max="4431" width="14.42578125" style="990" customWidth="1"/>
    <col min="4432" max="4432" width="4.140625" style="990" customWidth="1"/>
    <col min="4433" max="4433" width="14.42578125" style="990" customWidth="1"/>
    <col min="4434" max="4655" width="10.85546875" style="990"/>
    <col min="4656" max="4656" width="43.5703125" style="990" customWidth="1"/>
    <col min="4657" max="4657" width="6.5703125" style="990" customWidth="1"/>
    <col min="4658" max="4658" width="10.85546875" style="990" customWidth="1"/>
    <col min="4659" max="4659" width="9.42578125" style="990" customWidth="1"/>
    <col min="4660" max="4660" width="5" style="990" customWidth="1"/>
    <col min="4661" max="4662" width="1.42578125" style="990" customWidth="1"/>
    <col min="4663" max="4663" width="30.5703125" style="990" customWidth="1"/>
    <col min="4664" max="4664" width="4.5703125" style="990" customWidth="1"/>
    <col min="4665" max="4665" width="19.42578125" style="990" customWidth="1"/>
    <col min="4666" max="4670" width="11" style="990" customWidth="1"/>
    <col min="4671" max="4671" width="25.85546875" style="990" customWidth="1"/>
    <col min="4672" max="4677" width="11" style="990" customWidth="1"/>
    <col min="4678" max="4678" width="14.42578125" style="990" customWidth="1"/>
    <col min="4679" max="4679" width="4.140625" style="990" customWidth="1"/>
    <col min="4680" max="4680" width="13.42578125" style="990" customWidth="1"/>
    <col min="4681" max="4681" width="28.140625" style="990" customWidth="1"/>
    <col min="4682" max="4682" width="11" style="990" customWidth="1"/>
    <col min="4683" max="4683" width="14.42578125" style="990" customWidth="1"/>
    <col min="4684" max="4684" width="4.140625" style="990" customWidth="1"/>
    <col min="4685" max="4686" width="11" style="990" customWidth="1"/>
    <col min="4687" max="4687" width="14.42578125" style="990" customWidth="1"/>
    <col min="4688" max="4688" width="4.140625" style="990" customWidth="1"/>
    <col min="4689" max="4689" width="14.42578125" style="990" customWidth="1"/>
    <col min="4690" max="4911" width="10.85546875" style="990"/>
    <col min="4912" max="4912" width="43.5703125" style="990" customWidth="1"/>
    <col min="4913" max="4913" width="6.5703125" style="990" customWidth="1"/>
    <col min="4914" max="4914" width="10.85546875" style="990" customWidth="1"/>
    <col min="4915" max="4915" width="9.42578125" style="990" customWidth="1"/>
    <col min="4916" max="4916" width="5" style="990" customWidth="1"/>
    <col min="4917" max="4918" width="1.42578125" style="990" customWidth="1"/>
    <col min="4919" max="4919" width="30.5703125" style="990" customWidth="1"/>
    <col min="4920" max="4920" width="4.5703125" style="990" customWidth="1"/>
    <col min="4921" max="4921" width="19.42578125" style="990" customWidth="1"/>
    <col min="4922" max="4926" width="11" style="990" customWidth="1"/>
    <col min="4927" max="4927" width="25.85546875" style="990" customWidth="1"/>
    <col min="4928" max="4933" width="11" style="990" customWidth="1"/>
    <col min="4934" max="4934" width="14.42578125" style="990" customWidth="1"/>
    <col min="4935" max="4935" width="4.140625" style="990" customWidth="1"/>
    <col min="4936" max="4936" width="13.42578125" style="990" customWidth="1"/>
    <col min="4937" max="4937" width="28.140625" style="990" customWidth="1"/>
    <col min="4938" max="4938" width="11" style="990" customWidth="1"/>
    <col min="4939" max="4939" width="14.42578125" style="990" customWidth="1"/>
    <col min="4940" max="4940" width="4.140625" style="990" customWidth="1"/>
    <col min="4941" max="4942" width="11" style="990" customWidth="1"/>
    <col min="4943" max="4943" width="14.42578125" style="990" customWidth="1"/>
    <col min="4944" max="4944" width="4.140625" style="990" customWidth="1"/>
    <col min="4945" max="4945" width="14.42578125" style="990" customWidth="1"/>
    <col min="4946" max="5167" width="10.85546875" style="990"/>
    <col min="5168" max="5168" width="43.5703125" style="990" customWidth="1"/>
    <col min="5169" max="5169" width="6.5703125" style="990" customWidth="1"/>
    <col min="5170" max="5170" width="10.85546875" style="990" customWidth="1"/>
    <col min="5171" max="5171" width="9.42578125" style="990" customWidth="1"/>
    <col min="5172" max="5172" width="5" style="990" customWidth="1"/>
    <col min="5173" max="5174" width="1.42578125" style="990" customWidth="1"/>
    <col min="5175" max="5175" width="30.5703125" style="990" customWidth="1"/>
    <col min="5176" max="5176" width="4.5703125" style="990" customWidth="1"/>
    <col min="5177" max="5177" width="19.42578125" style="990" customWidth="1"/>
    <col min="5178" max="5182" width="11" style="990" customWidth="1"/>
    <col min="5183" max="5183" width="25.85546875" style="990" customWidth="1"/>
    <col min="5184" max="5189" width="11" style="990" customWidth="1"/>
    <col min="5190" max="5190" width="14.42578125" style="990" customWidth="1"/>
    <col min="5191" max="5191" width="4.140625" style="990" customWidth="1"/>
    <col min="5192" max="5192" width="13.42578125" style="990" customWidth="1"/>
    <col min="5193" max="5193" width="28.140625" style="990" customWidth="1"/>
    <col min="5194" max="5194" width="11" style="990" customWidth="1"/>
    <col min="5195" max="5195" width="14.42578125" style="990" customWidth="1"/>
    <col min="5196" max="5196" width="4.140625" style="990" customWidth="1"/>
    <col min="5197" max="5198" width="11" style="990" customWidth="1"/>
    <col min="5199" max="5199" width="14.42578125" style="990" customWidth="1"/>
    <col min="5200" max="5200" width="4.140625" style="990" customWidth="1"/>
    <col min="5201" max="5201" width="14.42578125" style="990" customWidth="1"/>
    <col min="5202" max="5423" width="10.85546875" style="990"/>
    <col min="5424" max="5424" width="43.5703125" style="990" customWidth="1"/>
    <col min="5425" max="5425" width="6.5703125" style="990" customWidth="1"/>
    <col min="5426" max="5426" width="10.85546875" style="990" customWidth="1"/>
    <col min="5427" max="5427" width="9.42578125" style="990" customWidth="1"/>
    <col min="5428" max="5428" width="5" style="990" customWidth="1"/>
    <col min="5429" max="5430" width="1.42578125" style="990" customWidth="1"/>
    <col min="5431" max="5431" width="30.5703125" style="990" customWidth="1"/>
    <col min="5432" max="5432" width="4.5703125" style="990" customWidth="1"/>
    <col min="5433" max="5433" width="19.42578125" style="990" customWidth="1"/>
    <col min="5434" max="5438" width="11" style="990" customWidth="1"/>
    <col min="5439" max="5439" width="25.85546875" style="990" customWidth="1"/>
    <col min="5440" max="5445" width="11" style="990" customWidth="1"/>
    <col min="5446" max="5446" width="14.42578125" style="990" customWidth="1"/>
    <col min="5447" max="5447" width="4.140625" style="990" customWidth="1"/>
    <col min="5448" max="5448" width="13.42578125" style="990" customWidth="1"/>
    <col min="5449" max="5449" width="28.140625" style="990" customWidth="1"/>
    <col min="5450" max="5450" width="11" style="990" customWidth="1"/>
    <col min="5451" max="5451" width="14.42578125" style="990" customWidth="1"/>
    <col min="5452" max="5452" width="4.140625" style="990" customWidth="1"/>
    <col min="5453" max="5454" width="11" style="990" customWidth="1"/>
    <col min="5455" max="5455" width="14.42578125" style="990" customWidth="1"/>
    <col min="5456" max="5456" width="4.140625" style="990" customWidth="1"/>
    <col min="5457" max="5457" width="14.42578125" style="990" customWidth="1"/>
    <col min="5458" max="5679" width="10.85546875" style="990"/>
    <col min="5680" max="5680" width="43.5703125" style="990" customWidth="1"/>
    <col min="5681" max="5681" width="6.5703125" style="990" customWidth="1"/>
    <col min="5682" max="5682" width="10.85546875" style="990" customWidth="1"/>
    <col min="5683" max="5683" width="9.42578125" style="990" customWidth="1"/>
    <col min="5684" max="5684" width="5" style="990" customWidth="1"/>
    <col min="5685" max="5686" width="1.42578125" style="990" customWidth="1"/>
    <col min="5687" max="5687" width="30.5703125" style="990" customWidth="1"/>
    <col min="5688" max="5688" width="4.5703125" style="990" customWidth="1"/>
    <col min="5689" max="5689" width="19.42578125" style="990" customWidth="1"/>
    <col min="5690" max="5694" width="11" style="990" customWidth="1"/>
    <col min="5695" max="5695" width="25.85546875" style="990" customWidth="1"/>
    <col min="5696" max="5701" width="11" style="990" customWidth="1"/>
    <col min="5702" max="5702" width="14.42578125" style="990" customWidth="1"/>
    <col min="5703" max="5703" width="4.140625" style="990" customWidth="1"/>
    <col min="5704" max="5704" width="13.42578125" style="990" customWidth="1"/>
    <col min="5705" max="5705" width="28.140625" style="990" customWidth="1"/>
    <col min="5706" max="5706" width="11" style="990" customWidth="1"/>
    <col min="5707" max="5707" width="14.42578125" style="990" customWidth="1"/>
    <col min="5708" max="5708" width="4.140625" style="990" customWidth="1"/>
    <col min="5709" max="5710" width="11" style="990" customWidth="1"/>
    <col min="5711" max="5711" width="14.42578125" style="990" customWidth="1"/>
    <col min="5712" max="5712" width="4.140625" style="990" customWidth="1"/>
    <col min="5713" max="5713" width="14.42578125" style="990" customWidth="1"/>
    <col min="5714" max="5935" width="10.85546875" style="990"/>
    <col min="5936" max="5936" width="43.5703125" style="990" customWidth="1"/>
    <col min="5937" max="5937" width="6.5703125" style="990" customWidth="1"/>
    <col min="5938" max="5938" width="10.85546875" style="990" customWidth="1"/>
    <col min="5939" max="5939" width="9.42578125" style="990" customWidth="1"/>
    <col min="5940" max="5940" width="5" style="990" customWidth="1"/>
    <col min="5941" max="5942" width="1.42578125" style="990" customWidth="1"/>
    <col min="5943" max="5943" width="30.5703125" style="990" customWidth="1"/>
    <col min="5944" max="5944" width="4.5703125" style="990" customWidth="1"/>
    <col min="5945" max="5945" width="19.42578125" style="990" customWidth="1"/>
    <col min="5946" max="5950" width="11" style="990" customWidth="1"/>
    <col min="5951" max="5951" width="25.85546875" style="990" customWidth="1"/>
    <col min="5952" max="5957" width="11" style="990" customWidth="1"/>
    <col min="5958" max="5958" width="14.42578125" style="990" customWidth="1"/>
    <col min="5959" max="5959" width="4.140625" style="990" customWidth="1"/>
    <col min="5960" max="5960" width="13.42578125" style="990" customWidth="1"/>
    <col min="5961" max="5961" width="28.140625" style="990" customWidth="1"/>
    <col min="5962" max="5962" width="11" style="990" customWidth="1"/>
    <col min="5963" max="5963" width="14.42578125" style="990" customWidth="1"/>
    <col min="5964" max="5964" width="4.140625" style="990" customWidth="1"/>
    <col min="5965" max="5966" width="11" style="990" customWidth="1"/>
    <col min="5967" max="5967" width="14.42578125" style="990" customWidth="1"/>
    <col min="5968" max="5968" width="4.140625" style="990" customWidth="1"/>
    <col min="5969" max="5969" width="14.42578125" style="990" customWidth="1"/>
    <col min="5970" max="6191" width="10.85546875" style="990"/>
    <col min="6192" max="6192" width="43.5703125" style="990" customWidth="1"/>
    <col min="6193" max="6193" width="6.5703125" style="990" customWidth="1"/>
    <col min="6194" max="6194" width="10.85546875" style="990" customWidth="1"/>
    <col min="6195" max="6195" width="9.42578125" style="990" customWidth="1"/>
    <col min="6196" max="6196" width="5" style="990" customWidth="1"/>
    <col min="6197" max="6198" width="1.42578125" style="990" customWidth="1"/>
    <col min="6199" max="6199" width="30.5703125" style="990" customWidth="1"/>
    <col min="6200" max="6200" width="4.5703125" style="990" customWidth="1"/>
    <col min="6201" max="6201" width="19.42578125" style="990" customWidth="1"/>
    <col min="6202" max="6206" width="11" style="990" customWidth="1"/>
    <col min="6207" max="6207" width="25.85546875" style="990" customWidth="1"/>
    <col min="6208" max="6213" width="11" style="990" customWidth="1"/>
    <col min="6214" max="6214" width="14.42578125" style="990" customWidth="1"/>
    <col min="6215" max="6215" width="4.140625" style="990" customWidth="1"/>
    <col min="6216" max="6216" width="13.42578125" style="990" customWidth="1"/>
    <col min="6217" max="6217" width="28.140625" style="990" customWidth="1"/>
    <col min="6218" max="6218" width="11" style="990" customWidth="1"/>
    <col min="6219" max="6219" width="14.42578125" style="990" customWidth="1"/>
    <col min="6220" max="6220" width="4.140625" style="990" customWidth="1"/>
    <col min="6221" max="6222" width="11" style="990" customWidth="1"/>
    <col min="6223" max="6223" width="14.42578125" style="990" customWidth="1"/>
    <col min="6224" max="6224" width="4.140625" style="990" customWidth="1"/>
    <col min="6225" max="6225" width="14.42578125" style="990" customWidth="1"/>
    <col min="6226" max="6447" width="10.85546875" style="990"/>
    <col min="6448" max="6448" width="43.5703125" style="990" customWidth="1"/>
    <col min="6449" max="6449" width="6.5703125" style="990" customWidth="1"/>
    <col min="6450" max="6450" width="10.85546875" style="990" customWidth="1"/>
    <col min="6451" max="6451" width="9.42578125" style="990" customWidth="1"/>
    <col min="6452" max="6452" width="5" style="990" customWidth="1"/>
    <col min="6453" max="6454" width="1.42578125" style="990" customWidth="1"/>
    <col min="6455" max="6455" width="30.5703125" style="990" customWidth="1"/>
    <col min="6456" max="6456" width="4.5703125" style="990" customWidth="1"/>
    <col min="6457" max="6457" width="19.42578125" style="990" customWidth="1"/>
    <col min="6458" max="6462" width="11" style="990" customWidth="1"/>
    <col min="6463" max="6463" width="25.85546875" style="990" customWidth="1"/>
    <col min="6464" max="6469" width="11" style="990" customWidth="1"/>
    <col min="6470" max="6470" width="14.42578125" style="990" customWidth="1"/>
    <col min="6471" max="6471" width="4.140625" style="990" customWidth="1"/>
    <col min="6472" max="6472" width="13.42578125" style="990" customWidth="1"/>
    <col min="6473" max="6473" width="28.140625" style="990" customWidth="1"/>
    <col min="6474" max="6474" width="11" style="990" customWidth="1"/>
    <col min="6475" max="6475" width="14.42578125" style="990" customWidth="1"/>
    <col min="6476" max="6476" width="4.140625" style="990" customWidth="1"/>
    <col min="6477" max="6478" width="11" style="990" customWidth="1"/>
    <col min="6479" max="6479" width="14.42578125" style="990" customWidth="1"/>
    <col min="6480" max="6480" width="4.140625" style="990" customWidth="1"/>
    <col min="6481" max="6481" width="14.42578125" style="990" customWidth="1"/>
    <col min="6482" max="6703" width="10.85546875" style="990"/>
    <col min="6704" max="6704" width="43.5703125" style="990" customWidth="1"/>
    <col min="6705" max="6705" width="6.5703125" style="990" customWidth="1"/>
    <col min="6706" max="6706" width="10.85546875" style="990" customWidth="1"/>
    <col min="6707" max="6707" width="9.42578125" style="990" customWidth="1"/>
    <col min="6708" max="6708" width="5" style="990" customWidth="1"/>
    <col min="6709" max="6710" width="1.42578125" style="990" customWidth="1"/>
    <col min="6711" max="6711" width="30.5703125" style="990" customWidth="1"/>
    <col min="6712" max="6712" width="4.5703125" style="990" customWidth="1"/>
    <col min="6713" max="6713" width="19.42578125" style="990" customWidth="1"/>
    <col min="6714" max="6718" width="11" style="990" customWidth="1"/>
    <col min="6719" max="6719" width="25.85546875" style="990" customWidth="1"/>
    <col min="6720" max="6725" width="11" style="990" customWidth="1"/>
    <col min="6726" max="6726" width="14.42578125" style="990" customWidth="1"/>
    <col min="6727" max="6727" width="4.140625" style="990" customWidth="1"/>
    <col min="6728" max="6728" width="13.42578125" style="990" customWidth="1"/>
    <col min="6729" max="6729" width="28.140625" style="990" customWidth="1"/>
    <col min="6730" max="6730" width="11" style="990" customWidth="1"/>
    <col min="6731" max="6731" width="14.42578125" style="990" customWidth="1"/>
    <col min="6732" max="6732" width="4.140625" style="990" customWidth="1"/>
    <col min="6733" max="6734" width="11" style="990" customWidth="1"/>
    <col min="6735" max="6735" width="14.42578125" style="990" customWidth="1"/>
    <col min="6736" max="6736" width="4.140625" style="990" customWidth="1"/>
    <col min="6737" max="6737" width="14.42578125" style="990" customWidth="1"/>
    <col min="6738" max="6959" width="10.85546875" style="990"/>
    <col min="6960" max="6960" width="43.5703125" style="990" customWidth="1"/>
    <col min="6961" max="6961" width="6.5703125" style="990" customWidth="1"/>
    <col min="6962" max="6962" width="10.85546875" style="990" customWidth="1"/>
    <col min="6963" max="6963" width="9.42578125" style="990" customWidth="1"/>
    <col min="6964" max="6964" width="5" style="990" customWidth="1"/>
    <col min="6965" max="6966" width="1.42578125" style="990" customWidth="1"/>
    <col min="6967" max="6967" width="30.5703125" style="990" customWidth="1"/>
    <col min="6968" max="6968" width="4.5703125" style="990" customWidth="1"/>
    <col min="6969" max="6969" width="19.42578125" style="990" customWidth="1"/>
    <col min="6970" max="6974" width="11" style="990" customWidth="1"/>
    <col min="6975" max="6975" width="25.85546875" style="990" customWidth="1"/>
    <col min="6976" max="6981" width="11" style="990" customWidth="1"/>
    <col min="6982" max="6982" width="14.42578125" style="990" customWidth="1"/>
    <col min="6983" max="6983" width="4.140625" style="990" customWidth="1"/>
    <col min="6984" max="6984" width="13.42578125" style="990" customWidth="1"/>
    <col min="6985" max="6985" width="28.140625" style="990" customWidth="1"/>
    <col min="6986" max="6986" width="11" style="990" customWidth="1"/>
    <col min="6987" max="6987" width="14.42578125" style="990" customWidth="1"/>
    <col min="6988" max="6988" width="4.140625" style="990" customWidth="1"/>
    <col min="6989" max="6990" width="11" style="990" customWidth="1"/>
    <col min="6991" max="6991" width="14.42578125" style="990" customWidth="1"/>
    <col min="6992" max="6992" width="4.140625" style="990" customWidth="1"/>
    <col min="6993" max="6993" width="14.42578125" style="990" customWidth="1"/>
    <col min="6994" max="7215" width="10.85546875" style="990"/>
    <col min="7216" max="7216" width="43.5703125" style="990" customWidth="1"/>
    <col min="7217" max="7217" width="6.5703125" style="990" customWidth="1"/>
    <col min="7218" max="7218" width="10.85546875" style="990" customWidth="1"/>
    <col min="7219" max="7219" width="9.42578125" style="990" customWidth="1"/>
    <col min="7220" max="7220" width="5" style="990" customWidth="1"/>
    <col min="7221" max="7222" width="1.42578125" style="990" customWidth="1"/>
    <col min="7223" max="7223" width="30.5703125" style="990" customWidth="1"/>
    <col min="7224" max="7224" width="4.5703125" style="990" customWidth="1"/>
    <col min="7225" max="7225" width="19.42578125" style="990" customWidth="1"/>
    <col min="7226" max="7230" width="11" style="990" customWidth="1"/>
    <col min="7231" max="7231" width="25.85546875" style="990" customWidth="1"/>
    <col min="7232" max="7237" width="11" style="990" customWidth="1"/>
    <col min="7238" max="7238" width="14.42578125" style="990" customWidth="1"/>
    <col min="7239" max="7239" width="4.140625" style="990" customWidth="1"/>
    <col min="7240" max="7240" width="13.42578125" style="990" customWidth="1"/>
    <col min="7241" max="7241" width="28.140625" style="990" customWidth="1"/>
    <col min="7242" max="7242" width="11" style="990" customWidth="1"/>
    <col min="7243" max="7243" width="14.42578125" style="990" customWidth="1"/>
    <col min="7244" max="7244" width="4.140625" style="990" customWidth="1"/>
    <col min="7245" max="7246" width="11" style="990" customWidth="1"/>
    <col min="7247" max="7247" width="14.42578125" style="990" customWidth="1"/>
    <col min="7248" max="7248" width="4.140625" style="990" customWidth="1"/>
    <col min="7249" max="7249" width="14.42578125" style="990" customWidth="1"/>
    <col min="7250" max="7471" width="10.85546875" style="990"/>
    <col min="7472" max="7472" width="43.5703125" style="990" customWidth="1"/>
    <col min="7473" max="7473" width="6.5703125" style="990" customWidth="1"/>
    <col min="7474" max="7474" width="10.85546875" style="990" customWidth="1"/>
    <col min="7475" max="7475" width="9.42578125" style="990" customWidth="1"/>
    <col min="7476" max="7476" width="5" style="990" customWidth="1"/>
    <col min="7477" max="7478" width="1.42578125" style="990" customWidth="1"/>
    <col min="7479" max="7479" width="30.5703125" style="990" customWidth="1"/>
    <col min="7480" max="7480" width="4.5703125" style="990" customWidth="1"/>
    <col min="7481" max="7481" width="19.42578125" style="990" customWidth="1"/>
    <col min="7482" max="7486" width="11" style="990" customWidth="1"/>
    <col min="7487" max="7487" width="25.85546875" style="990" customWidth="1"/>
    <col min="7488" max="7493" width="11" style="990" customWidth="1"/>
    <col min="7494" max="7494" width="14.42578125" style="990" customWidth="1"/>
    <col min="7495" max="7495" width="4.140625" style="990" customWidth="1"/>
    <col min="7496" max="7496" width="13.42578125" style="990" customWidth="1"/>
    <col min="7497" max="7497" width="28.140625" style="990" customWidth="1"/>
    <col min="7498" max="7498" width="11" style="990" customWidth="1"/>
    <col min="7499" max="7499" width="14.42578125" style="990" customWidth="1"/>
    <col min="7500" max="7500" width="4.140625" style="990" customWidth="1"/>
    <col min="7501" max="7502" width="11" style="990" customWidth="1"/>
    <col min="7503" max="7503" width="14.42578125" style="990" customWidth="1"/>
    <col min="7504" max="7504" width="4.140625" style="990" customWidth="1"/>
    <col min="7505" max="7505" width="14.42578125" style="990" customWidth="1"/>
    <col min="7506" max="7727" width="10.85546875" style="990"/>
    <col min="7728" max="7728" width="43.5703125" style="990" customWidth="1"/>
    <col min="7729" max="7729" width="6.5703125" style="990" customWidth="1"/>
    <col min="7730" max="7730" width="10.85546875" style="990" customWidth="1"/>
    <col min="7731" max="7731" width="9.42578125" style="990" customWidth="1"/>
    <col min="7732" max="7732" width="5" style="990" customWidth="1"/>
    <col min="7733" max="7734" width="1.42578125" style="990" customWidth="1"/>
    <col min="7735" max="7735" width="30.5703125" style="990" customWidth="1"/>
    <col min="7736" max="7736" width="4.5703125" style="990" customWidth="1"/>
    <col min="7737" max="7737" width="19.42578125" style="990" customWidth="1"/>
    <col min="7738" max="7742" width="11" style="990" customWidth="1"/>
    <col min="7743" max="7743" width="25.85546875" style="990" customWidth="1"/>
    <col min="7744" max="7749" width="11" style="990" customWidth="1"/>
    <col min="7750" max="7750" width="14.42578125" style="990" customWidth="1"/>
    <col min="7751" max="7751" width="4.140625" style="990" customWidth="1"/>
    <col min="7752" max="7752" width="13.42578125" style="990" customWidth="1"/>
    <col min="7753" max="7753" width="28.140625" style="990" customWidth="1"/>
    <col min="7754" max="7754" width="11" style="990" customWidth="1"/>
    <col min="7755" max="7755" width="14.42578125" style="990" customWidth="1"/>
    <col min="7756" max="7756" width="4.140625" style="990" customWidth="1"/>
    <col min="7757" max="7758" width="11" style="990" customWidth="1"/>
    <col min="7759" max="7759" width="14.42578125" style="990" customWidth="1"/>
    <col min="7760" max="7760" width="4.140625" style="990" customWidth="1"/>
    <col min="7761" max="7761" width="14.42578125" style="990" customWidth="1"/>
    <col min="7762" max="7983" width="10.85546875" style="990"/>
    <col min="7984" max="7984" width="43.5703125" style="990" customWidth="1"/>
    <col min="7985" max="7985" width="6.5703125" style="990" customWidth="1"/>
    <col min="7986" max="7986" width="10.85546875" style="990" customWidth="1"/>
    <col min="7987" max="7987" width="9.42578125" style="990" customWidth="1"/>
    <col min="7988" max="7988" width="5" style="990" customWidth="1"/>
    <col min="7989" max="7990" width="1.42578125" style="990" customWidth="1"/>
    <col min="7991" max="7991" width="30.5703125" style="990" customWidth="1"/>
    <col min="7992" max="7992" width="4.5703125" style="990" customWidth="1"/>
    <col min="7993" max="7993" width="19.42578125" style="990" customWidth="1"/>
    <col min="7994" max="7998" width="11" style="990" customWidth="1"/>
    <col min="7999" max="7999" width="25.85546875" style="990" customWidth="1"/>
    <col min="8000" max="8005" width="11" style="990" customWidth="1"/>
    <col min="8006" max="8006" width="14.42578125" style="990" customWidth="1"/>
    <col min="8007" max="8007" width="4.140625" style="990" customWidth="1"/>
    <col min="8008" max="8008" width="13.42578125" style="990" customWidth="1"/>
    <col min="8009" max="8009" width="28.140625" style="990" customWidth="1"/>
    <col min="8010" max="8010" width="11" style="990" customWidth="1"/>
    <col min="8011" max="8011" width="14.42578125" style="990" customWidth="1"/>
    <col min="8012" max="8012" width="4.140625" style="990" customWidth="1"/>
    <col min="8013" max="8014" width="11" style="990" customWidth="1"/>
    <col min="8015" max="8015" width="14.42578125" style="990" customWidth="1"/>
    <col min="8016" max="8016" width="4.140625" style="990" customWidth="1"/>
    <col min="8017" max="8017" width="14.42578125" style="990" customWidth="1"/>
    <col min="8018" max="8239" width="10.85546875" style="990"/>
    <col min="8240" max="8240" width="43.5703125" style="990" customWidth="1"/>
    <col min="8241" max="8241" width="6.5703125" style="990" customWidth="1"/>
    <col min="8242" max="8242" width="10.85546875" style="990" customWidth="1"/>
    <col min="8243" max="8243" width="9.42578125" style="990" customWidth="1"/>
    <col min="8244" max="8244" width="5" style="990" customWidth="1"/>
    <col min="8245" max="8246" width="1.42578125" style="990" customWidth="1"/>
    <col min="8247" max="8247" width="30.5703125" style="990" customWidth="1"/>
    <col min="8248" max="8248" width="4.5703125" style="990" customWidth="1"/>
    <col min="8249" max="8249" width="19.42578125" style="990" customWidth="1"/>
    <col min="8250" max="8254" width="11" style="990" customWidth="1"/>
    <col min="8255" max="8255" width="25.85546875" style="990" customWidth="1"/>
    <col min="8256" max="8261" width="11" style="990" customWidth="1"/>
    <col min="8262" max="8262" width="14.42578125" style="990" customWidth="1"/>
    <col min="8263" max="8263" width="4.140625" style="990" customWidth="1"/>
    <col min="8264" max="8264" width="13.42578125" style="990" customWidth="1"/>
    <col min="8265" max="8265" width="28.140625" style="990" customWidth="1"/>
    <col min="8266" max="8266" width="11" style="990" customWidth="1"/>
    <col min="8267" max="8267" width="14.42578125" style="990" customWidth="1"/>
    <col min="8268" max="8268" width="4.140625" style="990" customWidth="1"/>
    <col min="8269" max="8270" width="11" style="990" customWidth="1"/>
    <col min="8271" max="8271" width="14.42578125" style="990" customWidth="1"/>
    <col min="8272" max="8272" width="4.140625" style="990" customWidth="1"/>
    <col min="8273" max="8273" width="14.42578125" style="990" customWidth="1"/>
    <col min="8274" max="8495" width="10.85546875" style="990"/>
    <col min="8496" max="8496" width="43.5703125" style="990" customWidth="1"/>
    <col min="8497" max="8497" width="6.5703125" style="990" customWidth="1"/>
    <col min="8498" max="8498" width="10.85546875" style="990" customWidth="1"/>
    <col min="8499" max="8499" width="9.42578125" style="990" customWidth="1"/>
    <col min="8500" max="8500" width="5" style="990" customWidth="1"/>
    <col min="8501" max="8502" width="1.42578125" style="990" customWidth="1"/>
    <col min="8503" max="8503" width="30.5703125" style="990" customWidth="1"/>
    <col min="8504" max="8504" width="4.5703125" style="990" customWidth="1"/>
    <col min="8505" max="8505" width="19.42578125" style="990" customWidth="1"/>
    <col min="8506" max="8510" width="11" style="990" customWidth="1"/>
    <col min="8511" max="8511" width="25.85546875" style="990" customWidth="1"/>
    <col min="8512" max="8517" width="11" style="990" customWidth="1"/>
    <col min="8518" max="8518" width="14.42578125" style="990" customWidth="1"/>
    <col min="8519" max="8519" width="4.140625" style="990" customWidth="1"/>
    <col min="8520" max="8520" width="13.42578125" style="990" customWidth="1"/>
    <col min="8521" max="8521" width="28.140625" style="990" customWidth="1"/>
    <col min="8522" max="8522" width="11" style="990" customWidth="1"/>
    <col min="8523" max="8523" width="14.42578125" style="990" customWidth="1"/>
    <col min="8524" max="8524" width="4.140625" style="990" customWidth="1"/>
    <col min="8525" max="8526" width="11" style="990" customWidth="1"/>
    <col min="8527" max="8527" width="14.42578125" style="990" customWidth="1"/>
    <col min="8528" max="8528" width="4.140625" style="990" customWidth="1"/>
    <col min="8529" max="8529" width="14.42578125" style="990" customWidth="1"/>
    <col min="8530" max="8751" width="10.85546875" style="990"/>
    <col min="8752" max="8752" width="43.5703125" style="990" customWidth="1"/>
    <col min="8753" max="8753" width="6.5703125" style="990" customWidth="1"/>
    <col min="8754" max="8754" width="10.85546875" style="990" customWidth="1"/>
    <col min="8755" max="8755" width="9.42578125" style="990" customWidth="1"/>
    <col min="8756" max="8756" width="5" style="990" customWidth="1"/>
    <col min="8757" max="8758" width="1.42578125" style="990" customWidth="1"/>
    <col min="8759" max="8759" width="30.5703125" style="990" customWidth="1"/>
    <col min="8760" max="8760" width="4.5703125" style="990" customWidth="1"/>
    <col min="8761" max="8761" width="19.42578125" style="990" customWidth="1"/>
    <col min="8762" max="8766" width="11" style="990" customWidth="1"/>
    <col min="8767" max="8767" width="25.85546875" style="990" customWidth="1"/>
    <col min="8768" max="8773" width="11" style="990" customWidth="1"/>
    <col min="8774" max="8774" width="14.42578125" style="990" customWidth="1"/>
    <col min="8775" max="8775" width="4.140625" style="990" customWidth="1"/>
    <col min="8776" max="8776" width="13.42578125" style="990" customWidth="1"/>
    <col min="8777" max="8777" width="28.140625" style="990" customWidth="1"/>
    <col min="8778" max="8778" width="11" style="990" customWidth="1"/>
    <col min="8779" max="8779" width="14.42578125" style="990" customWidth="1"/>
    <col min="8780" max="8780" width="4.140625" style="990" customWidth="1"/>
    <col min="8781" max="8782" width="11" style="990" customWidth="1"/>
    <col min="8783" max="8783" width="14.42578125" style="990" customWidth="1"/>
    <col min="8784" max="8784" width="4.140625" style="990" customWidth="1"/>
    <col min="8785" max="8785" width="14.42578125" style="990" customWidth="1"/>
    <col min="8786" max="9007" width="10.85546875" style="990"/>
    <col min="9008" max="9008" width="43.5703125" style="990" customWidth="1"/>
    <col min="9009" max="9009" width="6.5703125" style="990" customWidth="1"/>
    <col min="9010" max="9010" width="10.85546875" style="990" customWidth="1"/>
    <col min="9011" max="9011" width="9.42578125" style="990" customWidth="1"/>
    <col min="9012" max="9012" width="5" style="990" customWidth="1"/>
    <col min="9013" max="9014" width="1.42578125" style="990" customWidth="1"/>
    <col min="9015" max="9015" width="30.5703125" style="990" customWidth="1"/>
    <col min="9016" max="9016" width="4.5703125" style="990" customWidth="1"/>
    <col min="9017" max="9017" width="19.42578125" style="990" customWidth="1"/>
    <col min="9018" max="9022" width="11" style="990" customWidth="1"/>
    <col min="9023" max="9023" width="25.85546875" style="990" customWidth="1"/>
    <col min="9024" max="9029" width="11" style="990" customWidth="1"/>
    <col min="9030" max="9030" width="14.42578125" style="990" customWidth="1"/>
    <col min="9031" max="9031" width="4.140625" style="990" customWidth="1"/>
    <col min="9032" max="9032" width="13.42578125" style="990" customWidth="1"/>
    <col min="9033" max="9033" width="28.140625" style="990" customWidth="1"/>
    <col min="9034" max="9034" width="11" style="990" customWidth="1"/>
    <col min="9035" max="9035" width="14.42578125" style="990" customWidth="1"/>
    <col min="9036" max="9036" width="4.140625" style="990" customWidth="1"/>
    <col min="9037" max="9038" width="11" style="990" customWidth="1"/>
    <col min="9039" max="9039" width="14.42578125" style="990" customWidth="1"/>
    <col min="9040" max="9040" width="4.140625" style="990" customWidth="1"/>
    <col min="9041" max="9041" width="14.42578125" style="990" customWidth="1"/>
    <col min="9042" max="9263" width="10.85546875" style="990"/>
    <col min="9264" max="9264" width="43.5703125" style="990" customWidth="1"/>
    <col min="9265" max="9265" width="6.5703125" style="990" customWidth="1"/>
    <col min="9266" max="9266" width="10.85546875" style="990" customWidth="1"/>
    <col min="9267" max="9267" width="9.42578125" style="990" customWidth="1"/>
    <col min="9268" max="9268" width="5" style="990" customWidth="1"/>
    <col min="9269" max="9270" width="1.42578125" style="990" customWidth="1"/>
    <col min="9271" max="9271" width="30.5703125" style="990" customWidth="1"/>
    <col min="9272" max="9272" width="4.5703125" style="990" customWidth="1"/>
    <col min="9273" max="9273" width="19.42578125" style="990" customWidth="1"/>
    <col min="9274" max="9278" width="11" style="990" customWidth="1"/>
    <col min="9279" max="9279" width="25.85546875" style="990" customWidth="1"/>
    <col min="9280" max="9285" width="11" style="990" customWidth="1"/>
    <col min="9286" max="9286" width="14.42578125" style="990" customWidth="1"/>
    <col min="9287" max="9287" width="4.140625" style="990" customWidth="1"/>
    <col min="9288" max="9288" width="13.42578125" style="990" customWidth="1"/>
    <col min="9289" max="9289" width="28.140625" style="990" customWidth="1"/>
    <col min="9290" max="9290" width="11" style="990" customWidth="1"/>
    <col min="9291" max="9291" width="14.42578125" style="990" customWidth="1"/>
    <col min="9292" max="9292" width="4.140625" style="990" customWidth="1"/>
    <col min="9293" max="9294" width="11" style="990" customWidth="1"/>
    <col min="9295" max="9295" width="14.42578125" style="990" customWidth="1"/>
    <col min="9296" max="9296" width="4.140625" style="990" customWidth="1"/>
    <col min="9297" max="9297" width="14.42578125" style="990" customWidth="1"/>
    <col min="9298" max="9519" width="10.85546875" style="990"/>
    <col min="9520" max="9520" width="43.5703125" style="990" customWidth="1"/>
    <col min="9521" max="9521" width="6.5703125" style="990" customWidth="1"/>
    <col min="9522" max="9522" width="10.85546875" style="990" customWidth="1"/>
    <col min="9523" max="9523" width="9.42578125" style="990" customWidth="1"/>
    <col min="9524" max="9524" width="5" style="990" customWidth="1"/>
    <col min="9525" max="9526" width="1.42578125" style="990" customWidth="1"/>
    <col min="9527" max="9527" width="30.5703125" style="990" customWidth="1"/>
    <col min="9528" max="9528" width="4.5703125" style="990" customWidth="1"/>
    <col min="9529" max="9529" width="19.42578125" style="990" customWidth="1"/>
    <col min="9530" max="9534" width="11" style="990" customWidth="1"/>
    <col min="9535" max="9535" width="25.85546875" style="990" customWidth="1"/>
    <col min="9536" max="9541" width="11" style="990" customWidth="1"/>
    <col min="9542" max="9542" width="14.42578125" style="990" customWidth="1"/>
    <col min="9543" max="9543" width="4.140625" style="990" customWidth="1"/>
    <col min="9544" max="9544" width="13.42578125" style="990" customWidth="1"/>
    <col min="9545" max="9545" width="28.140625" style="990" customWidth="1"/>
    <col min="9546" max="9546" width="11" style="990" customWidth="1"/>
    <col min="9547" max="9547" width="14.42578125" style="990" customWidth="1"/>
    <col min="9548" max="9548" width="4.140625" style="990" customWidth="1"/>
    <col min="9549" max="9550" width="11" style="990" customWidth="1"/>
    <col min="9551" max="9551" width="14.42578125" style="990" customWidth="1"/>
    <col min="9552" max="9552" width="4.140625" style="990" customWidth="1"/>
    <col min="9553" max="9553" width="14.42578125" style="990" customWidth="1"/>
    <col min="9554" max="9775" width="10.85546875" style="990"/>
    <col min="9776" max="9776" width="43.5703125" style="990" customWidth="1"/>
    <col min="9777" max="9777" width="6.5703125" style="990" customWidth="1"/>
    <col min="9778" max="9778" width="10.85546875" style="990" customWidth="1"/>
    <col min="9779" max="9779" width="9.42578125" style="990" customWidth="1"/>
    <col min="9780" max="9780" width="5" style="990" customWidth="1"/>
    <col min="9781" max="9782" width="1.42578125" style="990" customWidth="1"/>
    <col min="9783" max="9783" width="30.5703125" style="990" customWidth="1"/>
    <col min="9784" max="9784" width="4.5703125" style="990" customWidth="1"/>
    <col min="9785" max="9785" width="19.42578125" style="990" customWidth="1"/>
    <col min="9786" max="9790" width="11" style="990" customWidth="1"/>
    <col min="9791" max="9791" width="25.85546875" style="990" customWidth="1"/>
    <col min="9792" max="9797" width="11" style="990" customWidth="1"/>
    <col min="9798" max="9798" width="14.42578125" style="990" customWidth="1"/>
    <col min="9799" max="9799" width="4.140625" style="990" customWidth="1"/>
    <col min="9800" max="9800" width="13.42578125" style="990" customWidth="1"/>
    <col min="9801" max="9801" width="28.140625" style="990" customWidth="1"/>
    <col min="9802" max="9802" width="11" style="990" customWidth="1"/>
    <col min="9803" max="9803" width="14.42578125" style="990" customWidth="1"/>
    <col min="9804" max="9804" width="4.140625" style="990" customWidth="1"/>
    <col min="9805" max="9806" width="11" style="990" customWidth="1"/>
    <col min="9807" max="9807" width="14.42578125" style="990" customWidth="1"/>
    <col min="9808" max="9808" width="4.140625" style="990" customWidth="1"/>
    <col min="9809" max="9809" width="14.42578125" style="990" customWidth="1"/>
    <col min="9810" max="10031" width="10.85546875" style="990"/>
    <col min="10032" max="10032" width="43.5703125" style="990" customWidth="1"/>
    <col min="10033" max="10033" width="6.5703125" style="990" customWidth="1"/>
    <col min="10034" max="10034" width="10.85546875" style="990" customWidth="1"/>
    <col min="10035" max="10035" width="9.42578125" style="990" customWidth="1"/>
    <col min="10036" max="10036" width="5" style="990" customWidth="1"/>
    <col min="10037" max="10038" width="1.42578125" style="990" customWidth="1"/>
    <col min="10039" max="10039" width="30.5703125" style="990" customWidth="1"/>
    <col min="10040" max="10040" width="4.5703125" style="990" customWidth="1"/>
    <col min="10041" max="10041" width="19.42578125" style="990" customWidth="1"/>
    <col min="10042" max="10046" width="11" style="990" customWidth="1"/>
    <col min="10047" max="10047" width="25.85546875" style="990" customWidth="1"/>
    <col min="10048" max="10053" width="11" style="990" customWidth="1"/>
    <col min="10054" max="10054" width="14.42578125" style="990" customWidth="1"/>
    <col min="10055" max="10055" width="4.140625" style="990" customWidth="1"/>
    <col min="10056" max="10056" width="13.42578125" style="990" customWidth="1"/>
    <col min="10057" max="10057" width="28.140625" style="990" customWidth="1"/>
    <col min="10058" max="10058" width="11" style="990" customWidth="1"/>
    <col min="10059" max="10059" width="14.42578125" style="990" customWidth="1"/>
    <col min="10060" max="10060" width="4.140625" style="990" customWidth="1"/>
    <col min="10061" max="10062" width="11" style="990" customWidth="1"/>
    <col min="10063" max="10063" width="14.42578125" style="990" customWidth="1"/>
    <col min="10064" max="10064" width="4.140625" style="990" customWidth="1"/>
    <col min="10065" max="10065" width="14.42578125" style="990" customWidth="1"/>
    <col min="10066" max="10287" width="10.85546875" style="990"/>
    <col min="10288" max="10288" width="43.5703125" style="990" customWidth="1"/>
    <col min="10289" max="10289" width="6.5703125" style="990" customWidth="1"/>
    <col min="10290" max="10290" width="10.85546875" style="990" customWidth="1"/>
    <col min="10291" max="10291" width="9.42578125" style="990" customWidth="1"/>
    <col min="10292" max="10292" width="5" style="990" customWidth="1"/>
    <col min="10293" max="10294" width="1.42578125" style="990" customWidth="1"/>
    <col min="10295" max="10295" width="30.5703125" style="990" customWidth="1"/>
    <col min="10296" max="10296" width="4.5703125" style="990" customWidth="1"/>
    <col min="10297" max="10297" width="19.42578125" style="990" customWidth="1"/>
    <col min="10298" max="10302" width="11" style="990" customWidth="1"/>
    <col min="10303" max="10303" width="25.85546875" style="990" customWidth="1"/>
    <col min="10304" max="10309" width="11" style="990" customWidth="1"/>
    <col min="10310" max="10310" width="14.42578125" style="990" customWidth="1"/>
    <col min="10311" max="10311" width="4.140625" style="990" customWidth="1"/>
    <col min="10312" max="10312" width="13.42578125" style="990" customWidth="1"/>
    <col min="10313" max="10313" width="28.140625" style="990" customWidth="1"/>
    <col min="10314" max="10314" width="11" style="990" customWidth="1"/>
    <col min="10315" max="10315" width="14.42578125" style="990" customWidth="1"/>
    <col min="10316" max="10316" width="4.140625" style="990" customWidth="1"/>
    <col min="10317" max="10318" width="11" style="990" customWidth="1"/>
    <col min="10319" max="10319" width="14.42578125" style="990" customWidth="1"/>
    <col min="10320" max="10320" width="4.140625" style="990" customWidth="1"/>
    <col min="10321" max="10321" width="14.42578125" style="990" customWidth="1"/>
    <col min="10322" max="10543" width="10.85546875" style="990"/>
    <col min="10544" max="10544" width="43.5703125" style="990" customWidth="1"/>
    <col min="10545" max="10545" width="6.5703125" style="990" customWidth="1"/>
    <col min="10546" max="10546" width="10.85546875" style="990" customWidth="1"/>
    <col min="10547" max="10547" width="9.42578125" style="990" customWidth="1"/>
    <col min="10548" max="10548" width="5" style="990" customWidth="1"/>
    <col min="10549" max="10550" width="1.42578125" style="990" customWidth="1"/>
    <col min="10551" max="10551" width="30.5703125" style="990" customWidth="1"/>
    <col min="10552" max="10552" width="4.5703125" style="990" customWidth="1"/>
    <col min="10553" max="10553" width="19.42578125" style="990" customWidth="1"/>
    <col min="10554" max="10558" width="11" style="990" customWidth="1"/>
    <col min="10559" max="10559" width="25.85546875" style="990" customWidth="1"/>
    <col min="10560" max="10565" width="11" style="990" customWidth="1"/>
    <col min="10566" max="10566" width="14.42578125" style="990" customWidth="1"/>
    <col min="10567" max="10567" width="4.140625" style="990" customWidth="1"/>
    <col min="10568" max="10568" width="13.42578125" style="990" customWidth="1"/>
    <col min="10569" max="10569" width="28.140625" style="990" customWidth="1"/>
    <col min="10570" max="10570" width="11" style="990" customWidth="1"/>
    <col min="10571" max="10571" width="14.42578125" style="990" customWidth="1"/>
    <col min="10572" max="10572" width="4.140625" style="990" customWidth="1"/>
    <col min="10573" max="10574" width="11" style="990" customWidth="1"/>
    <col min="10575" max="10575" width="14.42578125" style="990" customWidth="1"/>
    <col min="10576" max="10576" width="4.140625" style="990" customWidth="1"/>
    <col min="10577" max="10577" width="14.42578125" style="990" customWidth="1"/>
    <col min="10578" max="10799" width="10.85546875" style="990"/>
    <col min="10800" max="10800" width="43.5703125" style="990" customWidth="1"/>
    <col min="10801" max="10801" width="6.5703125" style="990" customWidth="1"/>
    <col min="10802" max="10802" width="10.85546875" style="990" customWidth="1"/>
    <col min="10803" max="10803" width="9.42578125" style="990" customWidth="1"/>
    <col min="10804" max="10804" width="5" style="990" customWidth="1"/>
    <col min="10805" max="10806" width="1.42578125" style="990" customWidth="1"/>
    <col min="10807" max="10807" width="30.5703125" style="990" customWidth="1"/>
    <col min="10808" max="10808" width="4.5703125" style="990" customWidth="1"/>
    <col min="10809" max="10809" width="19.42578125" style="990" customWidth="1"/>
    <col min="10810" max="10814" width="11" style="990" customWidth="1"/>
    <col min="10815" max="10815" width="25.85546875" style="990" customWidth="1"/>
    <col min="10816" max="10821" width="11" style="990" customWidth="1"/>
    <col min="10822" max="10822" width="14.42578125" style="990" customWidth="1"/>
    <col min="10823" max="10823" width="4.140625" style="990" customWidth="1"/>
    <col min="10824" max="10824" width="13.42578125" style="990" customWidth="1"/>
    <col min="10825" max="10825" width="28.140625" style="990" customWidth="1"/>
    <col min="10826" max="10826" width="11" style="990" customWidth="1"/>
    <col min="10827" max="10827" width="14.42578125" style="990" customWidth="1"/>
    <col min="10828" max="10828" width="4.140625" style="990" customWidth="1"/>
    <col min="10829" max="10830" width="11" style="990" customWidth="1"/>
    <col min="10831" max="10831" width="14.42578125" style="990" customWidth="1"/>
    <col min="10832" max="10832" width="4.140625" style="990" customWidth="1"/>
    <col min="10833" max="10833" width="14.42578125" style="990" customWidth="1"/>
    <col min="10834" max="11055" width="10.85546875" style="990"/>
    <col min="11056" max="11056" width="43.5703125" style="990" customWidth="1"/>
    <col min="11057" max="11057" width="6.5703125" style="990" customWidth="1"/>
    <col min="11058" max="11058" width="10.85546875" style="990" customWidth="1"/>
    <col min="11059" max="11059" width="9.42578125" style="990" customWidth="1"/>
    <col min="11060" max="11060" width="5" style="990" customWidth="1"/>
    <col min="11061" max="11062" width="1.42578125" style="990" customWidth="1"/>
    <col min="11063" max="11063" width="30.5703125" style="990" customWidth="1"/>
    <col min="11064" max="11064" width="4.5703125" style="990" customWidth="1"/>
    <col min="11065" max="11065" width="19.42578125" style="990" customWidth="1"/>
    <col min="11066" max="11070" width="11" style="990" customWidth="1"/>
    <col min="11071" max="11071" width="25.85546875" style="990" customWidth="1"/>
    <col min="11072" max="11077" width="11" style="990" customWidth="1"/>
    <col min="11078" max="11078" width="14.42578125" style="990" customWidth="1"/>
    <col min="11079" max="11079" width="4.140625" style="990" customWidth="1"/>
    <col min="11080" max="11080" width="13.42578125" style="990" customWidth="1"/>
    <col min="11081" max="11081" width="28.140625" style="990" customWidth="1"/>
    <col min="11082" max="11082" width="11" style="990" customWidth="1"/>
    <col min="11083" max="11083" width="14.42578125" style="990" customWidth="1"/>
    <col min="11084" max="11084" width="4.140625" style="990" customWidth="1"/>
    <col min="11085" max="11086" width="11" style="990" customWidth="1"/>
    <col min="11087" max="11087" width="14.42578125" style="990" customWidth="1"/>
    <col min="11088" max="11088" width="4.140625" style="990" customWidth="1"/>
    <col min="11089" max="11089" width="14.42578125" style="990" customWidth="1"/>
    <col min="11090" max="11311" width="10.85546875" style="990"/>
    <col min="11312" max="11312" width="43.5703125" style="990" customWidth="1"/>
    <col min="11313" max="11313" width="6.5703125" style="990" customWidth="1"/>
    <col min="11314" max="11314" width="10.85546875" style="990" customWidth="1"/>
    <col min="11315" max="11315" width="9.42578125" style="990" customWidth="1"/>
    <col min="11316" max="11316" width="5" style="990" customWidth="1"/>
    <col min="11317" max="11318" width="1.42578125" style="990" customWidth="1"/>
    <col min="11319" max="11319" width="30.5703125" style="990" customWidth="1"/>
    <col min="11320" max="11320" width="4.5703125" style="990" customWidth="1"/>
    <col min="11321" max="11321" width="19.42578125" style="990" customWidth="1"/>
    <col min="11322" max="11326" width="11" style="990" customWidth="1"/>
    <col min="11327" max="11327" width="25.85546875" style="990" customWidth="1"/>
    <col min="11328" max="11333" width="11" style="990" customWidth="1"/>
    <col min="11334" max="11334" width="14.42578125" style="990" customWidth="1"/>
    <col min="11335" max="11335" width="4.140625" style="990" customWidth="1"/>
    <col min="11336" max="11336" width="13.42578125" style="990" customWidth="1"/>
    <col min="11337" max="11337" width="28.140625" style="990" customWidth="1"/>
    <col min="11338" max="11338" width="11" style="990" customWidth="1"/>
    <col min="11339" max="11339" width="14.42578125" style="990" customWidth="1"/>
    <col min="11340" max="11340" width="4.140625" style="990" customWidth="1"/>
    <col min="11341" max="11342" width="11" style="990" customWidth="1"/>
    <col min="11343" max="11343" width="14.42578125" style="990" customWidth="1"/>
    <col min="11344" max="11344" width="4.140625" style="990" customWidth="1"/>
    <col min="11345" max="11345" width="14.42578125" style="990" customWidth="1"/>
    <col min="11346" max="11567" width="10.85546875" style="990"/>
    <col min="11568" max="11568" width="43.5703125" style="990" customWidth="1"/>
    <col min="11569" max="11569" width="6.5703125" style="990" customWidth="1"/>
    <col min="11570" max="11570" width="10.85546875" style="990" customWidth="1"/>
    <col min="11571" max="11571" width="9.42578125" style="990" customWidth="1"/>
    <col min="11572" max="11572" width="5" style="990" customWidth="1"/>
    <col min="11573" max="11574" width="1.42578125" style="990" customWidth="1"/>
    <col min="11575" max="11575" width="30.5703125" style="990" customWidth="1"/>
    <col min="11576" max="11576" width="4.5703125" style="990" customWidth="1"/>
    <col min="11577" max="11577" width="19.42578125" style="990" customWidth="1"/>
    <col min="11578" max="11582" width="11" style="990" customWidth="1"/>
    <col min="11583" max="11583" width="25.85546875" style="990" customWidth="1"/>
    <col min="11584" max="11589" width="11" style="990" customWidth="1"/>
    <col min="11590" max="11590" width="14.42578125" style="990" customWidth="1"/>
    <col min="11591" max="11591" width="4.140625" style="990" customWidth="1"/>
    <col min="11592" max="11592" width="13.42578125" style="990" customWidth="1"/>
    <col min="11593" max="11593" width="28.140625" style="990" customWidth="1"/>
    <col min="11594" max="11594" width="11" style="990" customWidth="1"/>
    <col min="11595" max="11595" width="14.42578125" style="990" customWidth="1"/>
    <col min="11596" max="11596" width="4.140625" style="990" customWidth="1"/>
    <col min="11597" max="11598" width="11" style="990" customWidth="1"/>
    <col min="11599" max="11599" width="14.42578125" style="990" customWidth="1"/>
    <col min="11600" max="11600" width="4.140625" style="990" customWidth="1"/>
    <col min="11601" max="11601" width="14.42578125" style="990" customWidth="1"/>
    <col min="11602" max="11823" width="10.85546875" style="990"/>
    <col min="11824" max="11824" width="43.5703125" style="990" customWidth="1"/>
    <col min="11825" max="11825" width="6.5703125" style="990" customWidth="1"/>
    <col min="11826" max="11826" width="10.85546875" style="990" customWidth="1"/>
    <col min="11827" max="11827" width="9.42578125" style="990" customWidth="1"/>
    <col min="11828" max="11828" width="5" style="990" customWidth="1"/>
    <col min="11829" max="11830" width="1.42578125" style="990" customWidth="1"/>
    <col min="11831" max="11831" width="30.5703125" style="990" customWidth="1"/>
    <col min="11832" max="11832" width="4.5703125" style="990" customWidth="1"/>
    <col min="11833" max="11833" width="19.42578125" style="990" customWidth="1"/>
    <col min="11834" max="11838" width="11" style="990" customWidth="1"/>
    <col min="11839" max="11839" width="25.85546875" style="990" customWidth="1"/>
    <col min="11840" max="11845" width="11" style="990" customWidth="1"/>
    <col min="11846" max="11846" width="14.42578125" style="990" customWidth="1"/>
    <col min="11847" max="11847" width="4.140625" style="990" customWidth="1"/>
    <col min="11848" max="11848" width="13.42578125" style="990" customWidth="1"/>
    <col min="11849" max="11849" width="28.140625" style="990" customWidth="1"/>
    <col min="11850" max="11850" width="11" style="990" customWidth="1"/>
    <col min="11851" max="11851" width="14.42578125" style="990" customWidth="1"/>
    <col min="11852" max="11852" width="4.140625" style="990" customWidth="1"/>
    <col min="11853" max="11854" width="11" style="990" customWidth="1"/>
    <col min="11855" max="11855" width="14.42578125" style="990" customWidth="1"/>
    <col min="11856" max="11856" width="4.140625" style="990" customWidth="1"/>
    <col min="11857" max="11857" width="14.42578125" style="990" customWidth="1"/>
    <col min="11858" max="12079" width="10.85546875" style="990"/>
    <col min="12080" max="12080" width="43.5703125" style="990" customWidth="1"/>
    <col min="12081" max="12081" width="6.5703125" style="990" customWidth="1"/>
    <col min="12082" max="12082" width="10.85546875" style="990" customWidth="1"/>
    <col min="12083" max="12083" width="9.42578125" style="990" customWidth="1"/>
    <col min="12084" max="12084" width="5" style="990" customWidth="1"/>
    <col min="12085" max="12086" width="1.42578125" style="990" customWidth="1"/>
    <col min="12087" max="12087" width="30.5703125" style="990" customWidth="1"/>
    <col min="12088" max="12088" width="4.5703125" style="990" customWidth="1"/>
    <col min="12089" max="12089" width="19.42578125" style="990" customWidth="1"/>
    <col min="12090" max="12094" width="11" style="990" customWidth="1"/>
    <col min="12095" max="12095" width="25.85546875" style="990" customWidth="1"/>
    <col min="12096" max="12101" width="11" style="990" customWidth="1"/>
    <col min="12102" max="12102" width="14.42578125" style="990" customWidth="1"/>
    <col min="12103" max="12103" width="4.140625" style="990" customWidth="1"/>
    <col min="12104" max="12104" width="13.42578125" style="990" customWidth="1"/>
    <col min="12105" max="12105" width="28.140625" style="990" customWidth="1"/>
    <col min="12106" max="12106" width="11" style="990" customWidth="1"/>
    <col min="12107" max="12107" width="14.42578125" style="990" customWidth="1"/>
    <col min="12108" max="12108" width="4.140625" style="990" customWidth="1"/>
    <col min="12109" max="12110" width="11" style="990" customWidth="1"/>
    <col min="12111" max="12111" width="14.42578125" style="990" customWidth="1"/>
    <col min="12112" max="12112" width="4.140625" style="990" customWidth="1"/>
    <col min="12113" max="12113" width="14.42578125" style="990" customWidth="1"/>
    <col min="12114" max="12335" width="10.85546875" style="990"/>
    <col min="12336" max="12336" width="43.5703125" style="990" customWidth="1"/>
    <col min="12337" max="12337" width="6.5703125" style="990" customWidth="1"/>
    <col min="12338" max="12338" width="10.85546875" style="990" customWidth="1"/>
    <col min="12339" max="12339" width="9.42578125" style="990" customWidth="1"/>
    <col min="12340" max="12340" width="5" style="990" customWidth="1"/>
    <col min="12341" max="12342" width="1.42578125" style="990" customWidth="1"/>
    <col min="12343" max="12343" width="30.5703125" style="990" customWidth="1"/>
    <col min="12344" max="12344" width="4.5703125" style="990" customWidth="1"/>
    <col min="12345" max="12345" width="19.42578125" style="990" customWidth="1"/>
    <col min="12346" max="12350" width="11" style="990" customWidth="1"/>
    <col min="12351" max="12351" width="25.85546875" style="990" customWidth="1"/>
    <col min="12352" max="12357" width="11" style="990" customWidth="1"/>
    <col min="12358" max="12358" width="14.42578125" style="990" customWidth="1"/>
    <col min="12359" max="12359" width="4.140625" style="990" customWidth="1"/>
    <col min="12360" max="12360" width="13.42578125" style="990" customWidth="1"/>
    <col min="12361" max="12361" width="28.140625" style="990" customWidth="1"/>
    <col min="12362" max="12362" width="11" style="990" customWidth="1"/>
    <col min="12363" max="12363" width="14.42578125" style="990" customWidth="1"/>
    <col min="12364" max="12364" width="4.140625" style="990" customWidth="1"/>
    <col min="12365" max="12366" width="11" style="990" customWidth="1"/>
    <col min="12367" max="12367" width="14.42578125" style="990" customWidth="1"/>
    <col min="12368" max="12368" width="4.140625" style="990" customWidth="1"/>
    <col min="12369" max="12369" width="14.42578125" style="990" customWidth="1"/>
    <col min="12370" max="12591" width="10.85546875" style="990"/>
    <col min="12592" max="12592" width="43.5703125" style="990" customWidth="1"/>
    <col min="12593" max="12593" width="6.5703125" style="990" customWidth="1"/>
    <col min="12594" max="12594" width="10.85546875" style="990" customWidth="1"/>
    <col min="12595" max="12595" width="9.42578125" style="990" customWidth="1"/>
    <col min="12596" max="12596" width="5" style="990" customWidth="1"/>
    <col min="12597" max="12598" width="1.42578125" style="990" customWidth="1"/>
    <col min="12599" max="12599" width="30.5703125" style="990" customWidth="1"/>
    <col min="12600" max="12600" width="4.5703125" style="990" customWidth="1"/>
    <col min="12601" max="12601" width="19.42578125" style="990" customWidth="1"/>
    <col min="12602" max="12606" width="11" style="990" customWidth="1"/>
    <col min="12607" max="12607" width="25.85546875" style="990" customWidth="1"/>
    <col min="12608" max="12613" width="11" style="990" customWidth="1"/>
    <col min="12614" max="12614" width="14.42578125" style="990" customWidth="1"/>
    <col min="12615" max="12615" width="4.140625" style="990" customWidth="1"/>
    <col min="12616" max="12616" width="13.42578125" style="990" customWidth="1"/>
    <col min="12617" max="12617" width="28.140625" style="990" customWidth="1"/>
    <col min="12618" max="12618" width="11" style="990" customWidth="1"/>
    <col min="12619" max="12619" width="14.42578125" style="990" customWidth="1"/>
    <col min="12620" max="12620" width="4.140625" style="990" customWidth="1"/>
    <col min="12621" max="12622" width="11" style="990" customWidth="1"/>
    <col min="12623" max="12623" width="14.42578125" style="990" customWidth="1"/>
    <col min="12624" max="12624" width="4.140625" style="990" customWidth="1"/>
    <col min="12625" max="12625" width="14.42578125" style="990" customWidth="1"/>
    <col min="12626" max="12847" width="10.85546875" style="990"/>
    <col min="12848" max="12848" width="43.5703125" style="990" customWidth="1"/>
    <col min="12849" max="12849" width="6.5703125" style="990" customWidth="1"/>
    <col min="12850" max="12850" width="10.85546875" style="990" customWidth="1"/>
    <col min="12851" max="12851" width="9.42578125" style="990" customWidth="1"/>
    <col min="12852" max="12852" width="5" style="990" customWidth="1"/>
    <col min="12853" max="12854" width="1.42578125" style="990" customWidth="1"/>
    <col min="12855" max="12855" width="30.5703125" style="990" customWidth="1"/>
    <col min="12856" max="12856" width="4.5703125" style="990" customWidth="1"/>
    <col min="12857" max="12857" width="19.42578125" style="990" customWidth="1"/>
    <col min="12858" max="12862" width="11" style="990" customWidth="1"/>
    <col min="12863" max="12863" width="25.85546875" style="990" customWidth="1"/>
    <col min="12864" max="12869" width="11" style="990" customWidth="1"/>
    <col min="12870" max="12870" width="14.42578125" style="990" customWidth="1"/>
    <col min="12871" max="12871" width="4.140625" style="990" customWidth="1"/>
    <col min="12872" max="12872" width="13.42578125" style="990" customWidth="1"/>
    <col min="12873" max="12873" width="28.140625" style="990" customWidth="1"/>
    <col min="12874" max="12874" width="11" style="990" customWidth="1"/>
    <col min="12875" max="12875" width="14.42578125" style="990" customWidth="1"/>
    <col min="12876" max="12876" width="4.140625" style="990" customWidth="1"/>
    <col min="12877" max="12878" width="11" style="990" customWidth="1"/>
    <col min="12879" max="12879" width="14.42578125" style="990" customWidth="1"/>
    <col min="12880" max="12880" width="4.140625" style="990" customWidth="1"/>
    <col min="12881" max="12881" width="14.42578125" style="990" customWidth="1"/>
    <col min="12882" max="13103" width="10.85546875" style="990"/>
    <col min="13104" max="13104" width="43.5703125" style="990" customWidth="1"/>
    <col min="13105" max="13105" width="6.5703125" style="990" customWidth="1"/>
    <col min="13106" max="13106" width="10.85546875" style="990" customWidth="1"/>
    <col min="13107" max="13107" width="9.42578125" style="990" customWidth="1"/>
    <col min="13108" max="13108" width="5" style="990" customWidth="1"/>
    <col min="13109" max="13110" width="1.42578125" style="990" customWidth="1"/>
    <col min="13111" max="13111" width="30.5703125" style="990" customWidth="1"/>
    <col min="13112" max="13112" width="4.5703125" style="990" customWidth="1"/>
    <col min="13113" max="13113" width="19.42578125" style="990" customWidth="1"/>
    <col min="13114" max="13118" width="11" style="990" customWidth="1"/>
    <col min="13119" max="13119" width="25.85546875" style="990" customWidth="1"/>
    <col min="13120" max="13125" width="11" style="990" customWidth="1"/>
    <col min="13126" max="13126" width="14.42578125" style="990" customWidth="1"/>
    <col min="13127" max="13127" width="4.140625" style="990" customWidth="1"/>
    <col min="13128" max="13128" width="13.42578125" style="990" customWidth="1"/>
    <col min="13129" max="13129" width="28.140625" style="990" customWidth="1"/>
    <col min="13130" max="13130" width="11" style="990" customWidth="1"/>
    <col min="13131" max="13131" width="14.42578125" style="990" customWidth="1"/>
    <col min="13132" max="13132" width="4.140625" style="990" customWidth="1"/>
    <col min="13133" max="13134" width="11" style="990" customWidth="1"/>
    <col min="13135" max="13135" width="14.42578125" style="990" customWidth="1"/>
    <col min="13136" max="13136" width="4.140625" style="990" customWidth="1"/>
    <col min="13137" max="13137" width="14.42578125" style="990" customWidth="1"/>
    <col min="13138" max="13359" width="10.85546875" style="990"/>
    <col min="13360" max="13360" width="43.5703125" style="990" customWidth="1"/>
    <col min="13361" max="13361" width="6.5703125" style="990" customWidth="1"/>
    <col min="13362" max="13362" width="10.85546875" style="990" customWidth="1"/>
    <col min="13363" max="13363" width="9.42578125" style="990" customWidth="1"/>
    <col min="13364" max="13364" width="5" style="990" customWidth="1"/>
    <col min="13365" max="13366" width="1.42578125" style="990" customWidth="1"/>
    <col min="13367" max="13367" width="30.5703125" style="990" customWidth="1"/>
    <col min="13368" max="13368" width="4.5703125" style="990" customWidth="1"/>
    <col min="13369" max="13369" width="19.42578125" style="990" customWidth="1"/>
    <col min="13370" max="13374" width="11" style="990" customWidth="1"/>
    <col min="13375" max="13375" width="25.85546875" style="990" customWidth="1"/>
    <col min="13376" max="13381" width="11" style="990" customWidth="1"/>
    <col min="13382" max="13382" width="14.42578125" style="990" customWidth="1"/>
    <col min="13383" max="13383" width="4.140625" style="990" customWidth="1"/>
    <col min="13384" max="13384" width="13.42578125" style="990" customWidth="1"/>
    <col min="13385" max="13385" width="28.140625" style="990" customWidth="1"/>
    <col min="13386" max="13386" width="11" style="990" customWidth="1"/>
    <col min="13387" max="13387" width="14.42578125" style="990" customWidth="1"/>
    <col min="13388" max="13388" width="4.140625" style="990" customWidth="1"/>
    <col min="13389" max="13390" width="11" style="990" customWidth="1"/>
    <col min="13391" max="13391" width="14.42578125" style="990" customWidth="1"/>
    <col min="13392" max="13392" width="4.140625" style="990" customWidth="1"/>
    <col min="13393" max="13393" width="14.42578125" style="990" customWidth="1"/>
    <col min="13394" max="13615" width="10.85546875" style="990"/>
    <col min="13616" max="13616" width="43.5703125" style="990" customWidth="1"/>
    <col min="13617" max="13617" width="6.5703125" style="990" customWidth="1"/>
    <col min="13618" max="13618" width="10.85546875" style="990" customWidth="1"/>
    <col min="13619" max="13619" width="9.42578125" style="990" customWidth="1"/>
    <col min="13620" max="13620" width="5" style="990" customWidth="1"/>
    <col min="13621" max="13622" width="1.42578125" style="990" customWidth="1"/>
    <col min="13623" max="13623" width="30.5703125" style="990" customWidth="1"/>
    <col min="13624" max="13624" width="4.5703125" style="990" customWidth="1"/>
    <col min="13625" max="13625" width="19.42578125" style="990" customWidth="1"/>
    <col min="13626" max="13630" width="11" style="990" customWidth="1"/>
    <col min="13631" max="13631" width="25.85546875" style="990" customWidth="1"/>
    <col min="13632" max="13637" width="11" style="990" customWidth="1"/>
    <col min="13638" max="13638" width="14.42578125" style="990" customWidth="1"/>
    <col min="13639" max="13639" width="4.140625" style="990" customWidth="1"/>
    <col min="13640" max="13640" width="13.42578125" style="990" customWidth="1"/>
    <col min="13641" max="13641" width="28.140625" style="990" customWidth="1"/>
    <col min="13642" max="13642" width="11" style="990" customWidth="1"/>
    <col min="13643" max="13643" width="14.42578125" style="990" customWidth="1"/>
    <col min="13644" max="13644" width="4.140625" style="990" customWidth="1"/>
    <col min="13645" max="13646" width="11" style="990" customWidth="1"/>
    <col min="13647" max="13647" width="14.42578125" style="990" customWidth="1"/>
    <col min="13648" max="13648" width="4.140625" style="990" customWidth="1"/>
    <col min="13649" max="13649" width="14.42578125" style="990" customWidth="1"/>
    <col min="13650" max="13871" width="10.85546875" style="990"/>
    <col min="13872" max="13872" width="43.5703125" style="990" customWidth="1"/>
    <col min="13873" max="13873" width="6.5703125" style="990" customWidth="1"/>
    <col min="13874" max="13874" width="10.85546875" style="990" customWidth="1"/>
    <col min="13875" max="13875" width="9.42578125" style="990" customWidth="1"/>
    <col min="13876" max="13876" width="5" style="990" customWidth="1"/>
    <col min="13877" max="13878" width="1.42578125" style="990" customWidth="1"/>
    <col min="13879" max="13879" width="30.5703125" style="990" customWidth="1"/>
    <col min="13880" max="13880" width="4.5703125" style="990" customWidth="1"/>
    <col min="13881" max="13881" width="19.42578125" style="990" customWidth="1"/>
    <col min="13882" max="13886" width="11" style="990" customWidth="1"/>
    <col min="13887" max="13887" width="25.85546875" style="990" customWidth="1"/>
    <col min="13888" max="13893" width="11" style="990" customWidth="1"/>
    <col min="13894" max="13894" width="14.42578125" style="990" customWidth="1"/>
    <col min="13895" max="13895" width="4.140625" style="990" customWidth="1"/>
    <col min="13896" max="13896" width="13.42578125" style="990" customWidth="1"/>
    <col min="13897" max="13897" width="28.140625" style="990" customWidth="1"/>
    <col min="13898" max="13898" width="11" style="990" customWidth="1"/>
    <col min="13899" max="13899" width="14.42578125" style="990" customWidth="1"/>
    <col min="13900" max="13900" width="4.140625" style="990" customWidth="1"/>
    <col min="13901" max="13902" width="11" style="990" customWidth="1"/>
    <col min="13903" max="13903" width="14.42578125" style="990" customWidth="1"/>
    <col min="13904" max="13904" width="4.140625" style="990" customWidth="1"/>
    <col min="13905" max="13905" width="14.42578125" style="990" customWidth="1"/>
    <col min="13906" max="14127" width="10.85546875" style="990"/>
    <col min="14128" max="14128" width="43.5703125" style="990" customWidth="1"/>
    <col min="14129" max="14129" width="6.5703125" style="990" customWidth="1"/>
    <col min="14130" max="14130" width="10.85546875" style="990" customWidth="1"/>
    <col min="14131" max="14131" width="9.42578125" style="990" customWidth="1"/>
    <col min="14132" max="14132" width="5" style="990" customWidth="1"/>
    <col min="14133" max="14134" width="1.42578125" style="990" customWidth="1"/>
    <col min="14135" max="14135" width="30.5703125" style="990" customWidth="1"/>
    <col min="14136" max="14136" width="4.5703125" style="990" customWidth="1"/>
    <col min="14137" max="14137" width="19.42578125" style="990" customWidth="1"/>
    <col min="14138" max="14142" width="11" style="990" customWidth="1"/>
    <col min="14143" max="14143" width="25.85546875" style="990" customWidth="1"/>
    <col min="14144" max="14149" width="11" style="990" customWidth="1"/>
    <col min="14150" max="14150" width="14.42578125" style="990" customWidth="1"/>
    <col min="14151" max="14151" width="4.140625" style="990" customWidth="1"/>
    <col min="14152" max="14152" width="13.42578125" style="990" customWidth="1"/>
    <col min="14153" max="14153" width="28.140625" style="990" customWidth="1"/>
    <col min="14154" max="14154" width="11" style="990" customWidth="1"/>
    <col min="14155" max="14155" width="14.42578125" style="990" customWidth="1"/>
    <col min="14156" max="14156" width="4.140625" style="990" customWidth="1"/>
    <col min="14157" max="14158" width="11" style="990" customWidth="1"/>
    <col min="14159" max="14159" width="14.42578125" style="990" customWidth="1"/>
    <col min="14160" max="14160" width="4.140625" style="990" customWidth="1"/>
    <col min="14161" max="14161" width="14.42578125" style="990" customWidth="1"/>
    <col min="14162" max="14383" width="10.85546875" style="990"/>
    <col min="14384" max="14384" width="43.5703125" style="990" customWidth="1"/>
    <col min="14385" max="14385" width="6.5703125" style="990" customWidth="1"/>
    <col min="14386" max="14386" width="10.85546875" style="990" customWidth="1"/>
    <col min="14387" max="14387" width="9.42578125" style="990" customWidth="1"/>
    <col min="14388" max="14388" width="5" style="990" customWidth="1"/>
    <col min="14389" max="14390" width="1.42578125" style="990" customWidth="1"/>
    <col min="14391" max="14391" width="30.5703125" style="990" customWidth="1"/>
    <col min="14392" max="14392" width="4.5703125" style="990" customWidth="1"/>
    <col min="14393" max="14393" width="19.42578125" style="990" customWidth="1"/>
    <col min="14394" max="14398" width="11" style="990" customWidth="1"/>
    <col min="14399" max="14399" width="25.85546875" style="990" customWidth="1"/>
    <col min="14400" max="14405" width="11" style="990" customWidth="1"/>
    <col min="14406" max="14406" width="14.42578125" style="990" customWidth="1"/>
    <col min="14407" max="14407" width="4.140625" style="990" customWidth="1"/>
    <col min="14408" max="14408" width="13.42578125" style="990" customWidth="1"/>
    <col min="14409" max="14409" width="28.140625" style="990" customWidth="1"/>
    <col min="14410" max="14410" width="11" style="990" customWidth="1"/>
    <col min="14411" max="14411" width="14.42578125" style="990" customWidth="1"/>
    <col min="14412" max="14412" width="4.140625" style="990" customWidth="1"/>
    <col min="14413" max="14414" width="11" style="990" customWidth="1"/>
    <col min="14415" max="14415" width="14.42578125" style="990" customWidth="1"/>
    <col min="14416" max="14416" width="4.140625" style="990" customWidth="1"/>
    <col min="14417" max="14417" width="14.42578125" style="990" customWidth="1"/>
    <col min="14418" max="14639" width="10.85546875" style="990"/>
    <col min="14640" max="14640" width="43.5703125" style="990" customWidth="1"/>
    <col min="14641" max="14641" width="6.5703125" style="990" customWidth="1"/>
    <col min="14642" max="14642" width="10.85546875" style="990" customWidth="1"/>
    <col min="14643" max="14643" width="9.42578125" style="990" customWidth="1"/>
    <col min="14644" max="14644" width="5" style="990" customWidth="1"/>
    <col min="14645" max="14646" width="1.42578125" style="990" customWidth="1"/>
    <col min="14647" max="14647" width="30.5703125" style="990" customWidth="1"/>
    <col min="14648" max="14648" width="4.5703125" style="990" customWidth="1"/>
    <col min="14649" max="14649" width="19.42578125" style="990" customWidth="1"/>
    <col min="14650" max="14654" width="11" style="990" customWidth="1"/>
    <col min="14655" max="14655" width="25.85546875" style="990" customWidth="1"/>
    <col min="14656" max="14661" width="11" style="990" customWidth="1"/>
    <col min="14662" max="14662" width="14.42578125" style="990" customWidth="1"/>
    <col min="14663" max="14663" width="4.140625" style="990" customWidth="1"/>
    <col min="14664" max="14664" width="13.42578125" style="990" customWidth="1"/>
    <col min="14665" max="14665" width="28.140625" style="990" customWidth="1"/>
    <col min="14666" max="14666" width="11" style="990" customWidth="1"/>
    <col min="14667" max="14667" width="14.42578125" style="990" customWidth="1"/>
    <col min="14668" max="14668" width="4.140625" style="990" customWidth="1"/>
    <col min="14669" max="14670" width="11" style="990" customWidth="1"/>
    <col min="14671" max="14671" width="14.42578125" style="990" customWidth="1"/>
    <col min="14672" max="14672" width="4.140625" style="990" customWidth="1"/>
    <col min="14673" max="14673" width="14.42578125" style="990" customWidth="1"/>
    <col min="14674" max="14895" width="10.85546875" style="990"/>
    <col min="14896" max="14896" width="43.5703125" style="990" customWidth="1"/>
    <col min="14897" max="14897" width="6.5703125" style="990" customWidth="1"/>
    <col min="14898" max="14898" width="10.85546875" style="990" customWidth="1"/>
    <col min="14899" max="14899" width="9.42578125" style="990" customWidth="1"/>
    <col min="14900" max="14900" width="5" style="990" customWidth="1"/>
    <col min="14901" max="14902" width="1.42578125" style="990" customWidth="1"/>
    <col min="14903" max="14903" width="30.5703125" style="990" customWidth="1"/>
    <col min="14904" max="14904" width="4.5703125" style="990" customWidth="1"/>
    <col min="14905" max="14905" width="19.42578125" style="990" customWidth="1"/>
    <col min="14906" max="14910" width="11" style="990" customWidth="1"/>
    <col min="14911" max="14911" width="25.85546875" style="990" customWidth="1"/>
    <col min="14912" max="14917" width="11" style="990" customWidth="1"/>
    <col min="14918" max="14918" width="14.42578125" style="990" customWidth="1"/>
    <col min="14919" max="14919" width="4.140625" style="990" customWidth="1"/>
    <col min="14920" max="14920" width="13.42578125" style="990" customWidth="1"/>
    <col min="14921" max="14921" width="28.140625" style="990" customWidth="1"/>
    <col min="14922" max="14922" width="11" style="990" customWidth="1"/>
    <col min="14923" max="14923" width="14.42578125" style="990" customWidth="1"/>
    <col min="14924" max="14924" width="4.140625" style="990" customWidth="1"/>
    <col min="14925" max="14926" width="11" style="990" customWidth="1"/>
    <col min="14927" max="14927" width="14.42578125" style="990" customWidth="1"/>
    <col min="14928" max="14928" width="4.140625" style="990" customWidth="1"/>
    <col min="14929" max="14929" width="14.42578125" style="990" customWidth="1"/>
    <col min="14930" max="15151" width="10.85546875" style="990"/>
    <col min="15152" max="15152" width="43.5703125" style="990" customWidth="1"/>
    <col min="15153" max="15153" width="6.5703125" style="990" customWidth="1"/>
    <col min="15154" max="15154" width="10.85546875" style="990" customWidth="1"/>
    <col min="15155" max="15155" width="9.42578125" style="990" customWidth="1"/>
    <col min="15156" max="15156" width="5" style="990" customWidth="1"/>
    <col min="15157" max="15158" width="1.42578125" style="990" customWidth="1"/>
    <col min="15159" max="15159" width="30.5703125" style="990" customWidth="1"/>
    <col min="15160" max="15160" width="4.5703125" style="990" customWidth="1"/>
    <col min="15161" max="15161" width="19.42578125" style="990" customWidth="1"/>
    <col min="15162" max="15166" width="11" style="990" customWidth="1"/>
    <col min="15167" max="15167" width="25.85546875" style="990" customWidth="1"/>
    <col min="15168" max="15173" width="11" style="990" customWidth="1"/>
    <col min="15174" max="15174" width="14.42578125" style="990" customWidth="1"/>
    <col min="15175" max="15175" width="4.140625" style="990" customWidth="1"/>
    <col min="15176" max="15176" width="13.42578125" style="990" customWidth="1"/>
    <col min="15177" max="15177" width="28.140625" style="990" customWidth="1"/>
    <col min="15178" max="15178" width="11" style="990" customWidth="1"/>
    <col min="15179" max="15179" width="14.42578125" style="990" customWidth="1"/>
    <col min="15180" max="15180" width="4.140625" style="990" customWidth="1"/>
    <col min="15181" max="15182" width="11" style="990" customWidth="1"/>
    <col min="15183" max="15183" width="14.42578125" style="990" customWidth="1"/>
    <col min="15184" max="15184" width="4.140625" style="990" customWidth="1"/>
    <col min="15185" max="15185" width="14.42578125" style="990" customWidth="1"/>
    <col min="15186" max="15407" width="10.85546875" style="990"/>
    <col min="15408" max="15408" width="43.5703125" style="990" customWidth="1"/>
    <col min="15409" max="15409" width="6.5703125" style="990" customWidth="1"/>
    <col min="15410" max="15410" width="10.85546875" style="990" customWidth="1"/>
    <col min="15411" max="15411" width="9.42578125" style="990" customWidth="1"/>
    <col min="15412" max="15412" width="5" style="990" customWidth="1"/>
    <col min="15413" max="15414" width="1.42578125" style="990" customWidth="1"/>
    <col min="15415" max="15415" width="30.5703125" style="990" customWidth="1"/>
    <col min="15416" max="15416" width="4.5703125" style="990" customWidth="1"/>
    <col min="15417" max="15417" width="19.42578125" style="990" customWidth="1"/>
    <col min="15418" max="15422" width="11" style="990" customWidth="1"/>
    <col min="15423" max="15423" width="25.85546875" style="990" customWidth="1"/>
    <col min="15424" max="15429" width="11" style="990" customWidth="1"/>
    <col min="15430" max="15430" width="14.42578125" style="990" customWidth="1"/>
    <col min="15431" max="15431" width="4.140625" style="990" customWidth="1"/>
    <col min="15432" max="15432" width="13.42578125" style="990" customWidth="1"/>
    <col min="15433" max="15433" width="28.140625" style="990" customWidth="1"/>
    <col min="15434" max="15434" width="11" style="990" customWidth="1"/>
    <col min="15435" max="15435" width="14.42578125" style="990" customWidth="1"/>
    <col min="15436" max="15436" width="4.140625" style="990" customWidth="1"/>
    <col min="15437" max="15438" width="11" style="990" customWidth="1"/>
    <col min="15439" max="15439" width="14.42578125" style="990" customWidth="1"/>
    <col min="15440" max="15440" width="4.140625" style="990" customWidth="1"/>
    <col min="15441" max="15441" width="14.42578125" style="990" customWidth="1"/>
    <col min="15442" max="15663" width="10.85546875" style="990"/>
    <col min="15664" max="15664" width="43.5703125" style="990" customWidth="1"/>
    <col min="15665" max="15665" width="6.5703125" style="990" customWidth="1"/>
    <col min="15666" max="15666" width="10.85546875" style="990" customWidth="1"/>
    <col min="15667" max="15667" width="9.42578125" style="990" customWidth="1"/>
    <col min="15668" max="15668" width="5" style="990" customWidth="1"/>
    <col min="15669" max="15670" width="1.42578125" style="990" customWidth="1"/>
    <col min="15671" max="15671" width="30.5703125" style="990" customWidth="1"/>
    <col min="15672" max="15672" width="4.5703125" style="990" customWidth="1"/>
    <col min="15673" max="15673" width="19.42578125" style="990" customWidth="1"/>
    <col min="15674" max="15678" width="11" style="990" customWidth="1"/>
    <col min="15679" max="15679" width="25.85546875" style="990" customWidth="1"/>
    <col min="15680" max="15685" width="11" style="990" customWidth="1"/>
    <col min="15686" max="15686" width="14.42578125" style="990" customWidth="1"/>
    <col min="15687" max="15687" width="4.140625" style="990" customWidth="1"/>
    <col min="15688" max="15688" width="13.42578125" style="990" customWidth="1"/>
    <col min="15689" max="15689" width="28.140625" style="990" customWidth="1"/>
    <col min="15690" max="15690" width="11" style="990" customWidth="1"/>
    <col min="15691" max="15691" width="14.42578125" style="990" customWidth="1"/>
    <col min="15692" max="15692" width="4.140625" style="990" customWidth="1"/>
    <col min="15693" max="15694" width="11" style="990" customWidth="1"/>
    <col min="15695" max="15695" width="14.42578125" style="990" customWidth="1"/>
    <col min="15696" max="15696" width="4.140625" style="990" customWidth="1"/>
    <col min="15697" max="15697" width="14.42578125" style="990" customWidth="1"/>
    <col min="15698" max="15919" width="10.85546875" style="990"/>
    <col min="15920" max="15920" width="43.5703125" style="990" customWidth="1"/>
    <col min="15921" max="15921" width="6.5703125" style="990" customWidth="1"/>
    <col min="15922" max="15922" width="10.85546875" style="990" customWidth="1"/>
    <col min="15923" max="15923" width="9.42578125" style="990" customWidth="1"/>
    <col min="15924" max="15924" width="5" style="990" customWidth="1"/>
    <col min="15925" max="15926" width="1.42578125" style="990" customWidth="1"/>
    <col min="15927" max="15927" width="30.5703125" style="990" customWidth="1"/>
    <col min="15928" max="15928" width="4.5703125" style="990" customWidth="1"/>
    <col min="15929" max="15929" width="19.42578125" style="990" customWidth="1"/>
    <col min="15930" max="15934" width="11" style="990" customWidth="1"/>
    <col min="15935" max="15935" width="25.85546875" style="990" customWidth="1"/>
    <col min="15936" max="15941" width="11" style="990" customWidth="1"/>
    <col min="15942" max="15942" width="14.42578125" style="990" customWidth="1"/>
    <col min="15943" max="15943" width="4.140625" style="990" customWidth="1"/>
    <col min="15944" max="15944" width="13.42578125" style="990" customWidth="1"/>
    <col min="15945" max="15945" width="28.140625" style="990" customWidth="1"/>
    <col min="15946" max="15946" width="11" style="990" customWidth="1"/>
    <col min="15947" max="15947" width="14.42578125" style="990" customWidth="1"/>
    <col min="15948" max="15948" width="4.140625" style="990" customWidth="1"/>
    <col min="15949" max="15950" width="11" style="990" customWidth="1"/>
    <col min="15951" max="15951" width="14.42578125" style="990" customWidth="1"/>
    <col min="15952" max="15952" width="4.140625" style="990" customWidth="1"/>
    <col min="15953" max="15953" width="14.42578125" style="990" customWidth="1"/>
    <col min="15954" max="16384" width="10.85546875" style="990"/>
  </cols>
  <sheetData>
    <row r="1" spans="1:9" ht="24.75" customHeight="1">
      <c r="A1" s="1954" t="s">
        <v>789</v>
      </c>
      <c r="H1" s="989" t="s">
        <v>790</v>
      </c>
    </row>
    <row r="2" spans="1:9" ht="18.95" customHeight="1">
      <c r="A2" s="1955" t="s">
        <v>248</v>
      </c>
      <c r="H2" s="991"/>
    </row>
    <row r="3" spans="1:9" s="993" customFormat="1" ht="23.25" customHeight="1">
      <c r="A3" s="1956" t="s">
        <v>2505</v>
      </c>
      <c r="B3" s="1223"/>
      <c r="C3" s="1223"/>
      <c r="D3" s="1223"/>
      <c r="E3" s="1223"/>
      <c r="F3" s="1223"/>
      <c r="G3" s="1957"/>
      <c r="H3" s="2401" t="s">
        <v>2504</v>
      </c>
      <c r="I3" s="992"/>
    </row>
    <row r="4" spans="1:9" s="993" customFormat="1" ht="24" customHeight="1">
      <c r="A4" s="1956" t="s">
        <v>2173</v>
      </c>
      <c r="B4" s="1223"/>
      <c r="C4" s="1223"/>
      <c r="D4" s="1223"/>
      <c r="E4" s="1223"/>
      <c r="F4" s="1223"/>
      <c r="G4" s="2636" t="s">
        <v>2223</v>
      </c>
      <c r="H4" s="2636"/>
      <c r="I4" s="992"/>
    </row>
    <row r="5" spans="1:9" s="993" customFormat="1" ht="9.9499999999999993" customHeight="1">
      <c r="A5" s="1958"/>
      <c r="B5" s="992"/>
      <c r="C5" s="992"/>
      <c r="D5" s="992"/>
      <c r="E5" s="992"/>
      <c r="F5" s="992"/>
      <c r="G5" s="992"/>
      <c r="H5" s="1941"/>
      <c r="I5" s="992"/>
    </row>
    <row r="6" spans="1:9" s="993" customFormat="1" ht="11.25" customHeight="1">
      <c r="B6" s="1233"/>
      <c r="C6" s="1234" t="s">
        <v>1480</v>
      </c>
      <c r="D6" s="1235" t="s">
        <v>1476</v>
      </c>
      <c r="E6" s="1236"/>
      <c r="F6" s="1237"/>
      <c r="G6" s="1959"/>
      <c r="I6" s="992"/>
    </row>
    <row r="7" spans="1:9" s="996" customFormat="1" ht="13.5" customHeight="1">
      <c r="A7" s="1953" t="s">
        <v>2236</v>
      </c>
      <c r="B7" s="2635" t="s">
        <v>1479</v>
      </c>
      <c r="C7" s="2635"/>
      <c r="D7" s="2635" t="s">
        <v>1478</v>
      </c>
      <c r="E7" s="2635"/>
      <c r="F7" s="995"/>
      <c r="G7" s="995"/>
      <c r="H7" s="1589" t="s">
        <v>2235</v>
      </c>
      <c r="I7" s="994"/>
    </row>
    <row r="8" spans="1:9" s="996" customFormat="1" ht="11.25" customHeight="1">
      <c r="B8" s="1233" t="s">
        <v>11</v>
      </c>
      <c r="C8" s="1233" t="s">
        <v>263</v>
      </c>
      <c r="D8" s="1233" t="s">
        <v>11</v>
      </c>
      <c r="E8" s="1233"/>
      <c r="F8" s="1960"/>
      <c r="G8" s="1960"/>
      <c r="H8" s="997"/>
      <c r="I8" s="994"/>
    </row>
    <row r="9" spans="1:9" s="996" customFormat="1" ht="11.25" customHeight="1">
      <c r="A9" s="994"/>
      <c r="B9" s="1233" t="s">
        <v>27</v>
      </c>
      <c r="C9" s="1233" t="s">
        <v>28</v>
      </c>
      <c r="D9" s="1233" t="s">
        <v>27</v>
      </c>
      <c r="E9" s="1233"/>
      <c r="F9" s="1960"/>
      <c r="G9" s="1960"/>
      <c r="H9" s="997" t="s">
        <v>248</v>
      </c>
      <c r="I9" s="994"/>
    </row>
    <row r="10" spans="1:9" s="1000" customFormat="1" ht="8.1" customHeight="1">
      <c r="A10" s="998"/>
      <c r="B10" s="1961"/>
      <c r="C10" s="1961"/>
      <c r="D10" s="1961"/>
      <c r="E10" s="998"/>
      <c r="F10" s="998"/>
      <c r="G10" s="998"/>
      <c r="H10" s="999"/>
      <c r="I10" s="998"/>
    </row>
    <row r="11" spans="1:9" s="1002" customFormat="1" ht="15" customHeight="1">
      <c r="A11" s="1962" t="s">
        <v>872</v>
      </c>
      <c r="B11" s="1963">
        <f>SUM(B13:B28)</f>
        <v>91668</v>
      </c>
      <c r="C11" s="1963">
        <f>SUM(C13:C28)</f>
        <v>53428</v>
      </c>
      <c r="D11" s="1963">
        <f>SUM(D13:D28)</f>
        <v>3072</v>
      </c>
      <c r="E11" s="1231"/>
      <c r="F11" s="1963"/>
      <c r="G11" s="1231"/>
      <c r="H11" s="1007" t="s">
        <v>873</v>
      </c>
      <c r="I11" s="1001"/>
    </row>
    <row r="12" spans="1:9" s="1000" customFormat="1" ht="15" customHeight="1">
      <c r="A12" s="1964" t="s">
        <v>2395</v>
      </c>
      <c r="B12" s="1965"/>
      <c r="C12" s="1965"/>
      <c r="D12" s="1965"/>
      <c r="E12" s="1965"/>
      <c r="F12" s="1965"/>
      <c r="G12" s="1965"/>
      <c r="H12" s="1228" t="s">
        <v>1700</v>
      </c>
      <c r="I12" s="1966"/>
    </row>
    <row r="13" spans="1:9" s="1000" customFormat="1" ht="15" customHeight="1">
      <c r="A13" s="1964" t="s">
        <v>874</v>
      </c>
      <c r="B13" s="1967">
        <v>11974</v>
      </c>
      <c r="C13" s="1967">
        <v>6697</v>
      </c>
      <c r="D13" s="1967">
        <v>209</v>
      </c>
      <c r="E13" s="1965"/>
      <c r="F13" s="1965"/>
      <c r="G13" s="1965"/>
      <c r="H13" s="1228" t="s">
        <v>1701</v>
      </c>
      <c r="I13" s="1966"/>
    </row>
    <row r="14" spans="1:9" s="1000" customFormat="1" ht="15" customHeight="1">
      <c r="A14" s="1964" t="s">
        <v>2394</v>
      </c>
      <c r="D14" s="1967"/>
      <c r="E14" s="1965"/>
      <c r="F14" s="1965"/>
      <c r="G14" s="1965"/>
      <c r="H14" s="1228" t="s">
        <v>1702</v>
      </c>
      <c r="I14" s="1966"/>
    </row>
    <row r="15" spans="1:9" s="1000" customFormat="1" ht="15" customHeight="1">
      <c r="A15" s="1964" t="s">
        <v>875</v>
      </c>
      <c r="B15" s="1967">
        <v>17188</v>
      </c>
      <c r="C15" s="1965">
        <v>9708</v>
      </c>
      <c r="D15" s="1967">
        <v>730</v>
      </c>
      <c r="E15" s="1965"/>
      <c r="F15" s="1965"/>
      <c r="G15" s="1965"/>
      <c r="H15" s="1228" t="s">
        <v>1703</v>
      </c>
      <c r="I15" s="1966"/>
    </row>
    <row r="16" spans="1:9" s="1000" customFormat="1" ht="15" customHeight="1">
      <c r="A16" s="1964" t="s">
        <v>2395</v>
      </c>
      <c r="D16" s="1965"/>
      <c r="E16" s="1965"/>
      <c r="F16" s="1965"/>
      <c r="G16" s="1965"/>
      <c r="H16" s="1228" t="s">
        <v>1700</v>
      </c>
      <c r="I16" s="1966"/>
    </row>
    <row r="17" spans="1:9" s="1000" customFormat="1" ht="15" customHeight="1">
      <c r="A17" s="1964" t="s">
        <v>876</v>
      </c>
      <c r="B17" s="1967">
        <v>13263</v>
      </c>
      <c r="C17" s="1967">
        <v>7038</v>
      </c>
      <c r="D17" s="1967">
        <v>149</v>
      </c>
      <c r="E17" s="1965"/>
      <c r="F17" s="1965"/>
      <c r="G17" s="1965"/>
      <c r="H17" s="1228" t="s">
        <v>1704</v>
      </c>
      <c r="I17" s="1966"/>
    </row>
    <row r="18" spans="1:9" s="1000" customFormat="1" ht="15" customHeight="1">
      <c r="A18" s="1964" t="s">
        <v>877</v>
      </c>
      <c r="B18" s="1965">
        <v>13120</v>
      </c>
      <c r="C18" s="1965">
        <v>8093</v>
      </c>
      <c r="D18" s="1967">
        <v>355</v>
      </c>
      <c r="E18" s="1965"/>
      <c r="F18" s="1965"/>
      <c r="G18" s="1965"/>
      <c r="H18" s="1006" t="s">
        <v>878</v>
      </c>
      <c r="I18" s="1966"/>
    </row>
    <row r="19" spans="1:9" s="1000" customFormat="1" ht="15" customHeight="1">
      <c r="A19" s="1964" t="s">
        <v>2024</v>
      </c>
      <c r="B19" s="1967">
        <v>11045</v>
      </c>
      <c r="C19" s="1967">
        <v>6342</v>
      </c>
      <c r="D19" s="1967">
        <v>348</v>
      </c>
      <c r="E19" s="1965"/>
      <c r="F19" s="1965"/>
      <c r="G19" s="1965"/>
      <c r="H19" s="1006" t="s">
        <v>2030</v>
      </c>
      <c r="I19" s="1966"/>
    </row>
    <row r="20" spans="1:9" s="1000" customFormat="1" ht="15" customHeight="1">
      <c r="A20" s="1964" t="s">
        <v>880</v>
      </c>
      <c r="B20" s="1967">
        <v>9235</v>
      </c>
      <c r="C20" s="1967">
        <v>5265</v>
      </c>
      <c r="D20" s="1967">
        <v>976</v>
      </c>
      <c r="E20" s="1965"/>
      <c r="F20" s="1965"/>
      <c r="G20" s="1965"/>
      <c r="H20" s="1228" t="s">
        <v>881</v>
      </c>
      <c r="I20" s="1968"/>
    </row>
    <row r="21" spans="1:9" s="1000" customFormat="1" ht="15" customHeight="1">
      <c r="A21" s="1964" t="s">
        <v>882</v>
      </c>
      <c r="B21" s="1967">
        <v>1205</v>
      </c>
      <c r="C21" s="1967">
        <v>674</v>
      </c>
      <c r="D21" s="1967">
        <v>114</v>
      </c>
      <c r="E21" s="1965"/>
      <c r="F21" s="1965"/>
      <c r="G21" s="1965"/>
      <c r="H21" s="1228" t="s">
        <v>883</v>
      </c>
      <c r="I21" s="1968"/>
    </row>
    <row r="22" spans="1:9" s="1000" customFormat="1" ht="15" customHeight="1">
      <c r="A22" s="1964" t="s">
        <v>884</v>
      </c>
      <c r="B22" s="1967">
        <v>1517</v>
      </c>
      <c r="C22" s="1967">
        <v>643</v>
      </c>
      <c r="D22" s="1967">
        <v>19</v>
      </c>
      <c r="E22" s="1965"/>
      <c r="F22" s="1965"/>
      <c r="G22" s="1965"/>
      <c r="H22" s="1006" t="s">
        <v>885</v>
      </c>
      <c r="I22" s="121"/>
    </row>
    <row r="23" spans="1:9" s="1000" customFormat="1" ht="15" customHeight="1">
      <c r="A23" s="1964" t="s">
        <v>886</v>
      </c>
      <c r="D23" s="1965"/>
      <c r="E23" s="1965"/>
      <c r="F23" s="1965"/>
      <c r="G23" s="1965"/>
      <c r="H23" s="1228" t="s">
        <v>887</v>
      </c>
      <c r="I23" s="121"/>
    </row>
    <row r="24" spans="1:9" s="1000" customFormat="1" ht="15" customHeight="1">
      <c r="A24" s="1955" t="s">
        <v>888</v>
      </c>
      <c r="B24" s="1967">
        <v>1294</v>
      </c>
      <c r="C24" s="1967">
        <v>577</v>
      </c>
      <c r="D24" s="1967">
        <v>25</v>
      </c>
      <c r="E24" s="1965"/>
      <c r="F24" s="1965"/>
      <c r="G24" s="1965"/>
      <c r="H24" s="1228" t="s">
        <v>889</v>
      </c>
      <c r="I24" s="121"/>
    </row>
    <row r="25" spans="1:9" s="2125" customFormat="1" ht="15" customHeight="1">
      <c r="A25" s="2120" t="s">
        <v>2025</v>
      </c>
      <c r="B25" s="2121">
        <v>1411</v>
      </c>
      <c r="C25" s="2121">
        <v>728</v>
      </c>
      <c r="D25" s="2124">
        <v>51</v>
      </c>
      <c r="E25" s="2124"/>
      <c r="F25" s="2124"/>
      <c r="G25" s="2124"/>
      <c r="H25" s="2124" t="s">
        <v>1705</v>
      </c>
      <c r="I25" s="241"/>
    </row>
    <row r="26" spans="1:9" s="1000" customFormat="1" ht="15" customHeight="1">
      <c r="A26" s="1964" t="s">
        <v>890</v>
      </c>
      <c r="B26" s="1965">
        <v>4114</v>
      </c>
      <c r="C26" s="1965">
        <v>3104</v>
      </c>
      <c r="D26" s="1967">
        <v>47</v>
      </c>
      <c r="E26" s="1965"/>
      <c r="F26" s="1965"/>
      <c r="G26" s="1965"/>
      <c r="H26" s="1006" t="s">
        <v>891</v>
      </c>
      <c r="I26" s="121"/>
    </row>
    <row r="27" spans="1:9" s="1000" customFormat="1" ht="15" customHeight="1">
      <c r="A27" s="1955" t="s">
        <v>894</v>
      </c>
      <c r="B27" s="1967">
        <v>4389</v>
      </c>
      <c r="C27" s="1967">
        <v>3474</v>
      </c>
      <c r="D27" s="1967">
        <v>2</v>
      </c>
      <c r="E27" s="1965"/>
      <c r="F27" s="1965"/>
      <c r="G27" s="1965"/>
      <c r="H27" s="1006" t="s">
        <v>895</v>
      </c>
      <c r="I27" s="121"/>
    </row>
    <row r="28" spans="1:9" s="1000" customFormat="1" ht="15" customHeight="1">
      <c r="A28" s="1964" t="s">
        <v>892</v>
      </c>
      <c r="B28" s="1967">
        <v>1913</v>
      </c>
      <c r="C28" s="1967">
        <v>1085</v>
      </c>
      <c r="D28" s="1967">
        <v>47</v>
      </c>
      <c r="E28" s="1965"/>
      <c r="F28" s="1965"/>
      <c r="G28" s="1965"/>
      <c r="H28" s="1228" t="s">
        <v>893</v>
      </c>
      <c r="I28" s="121"/>
    </row>
    <row r="29" spans="1:9" s="1002" customFormat="1" ht="15" customHeight="1">
      <c r="A29" s="1962" t="s">
        <v>896</v>
      </c>
      <c r="B29" s="1970">
        <f>SUM(B30:B43)</f>
        <v>99335</v>
      </c>
      <c r="C29" s="1970">
        <f t="shared" ref="C29:D29" si="0">SUM(C30:C43)</f>
        <v>53797</v>
      </c>
      <c r="D29" s="1970">
        <f t="shared" si="0"/>
        <v>1954</v>
      </c>
      <c r="E29" s="1967"/>
      <c r="F29" s="1963"/>
      <c r="G29" s="1963"/>
      <c r="H29" s="1007" t="s">
        <v>897</v>
      </c>
      <c r="I29" s="121"/>
    </row>
    <row r="30" spans="1:9" s="1002" customFormat="1" ht="15" customHeight="1">
      <c r="A30" s="1964" t="s">
        <v>898</v>
      </c>
      <c r="B30" s="1967">
        <v>5692</v>
      </c>
      <c r="C30" s="1967">
        <v>2214</v>
      </c>
      <c r="D30" s="1967">
        <v>110</v>
      </c>
      <c r="E30" s="1965"/>
      <c r="F30" s="1965"/>
      <c r="G30" s="1965"/>
      <c r="H30" s="1228" t="s">
        <v>899</v>
      </c>
      <c r="I30" s="121"/>
    </row>
    <row r="31" spans="1:9" s="1000" customFormat="1" ht="15" customHeight="1">
      <c r="A31" s="1964" t="s">
        <v>2395</v>
      </c>
      <c r="C31" s="1965"/>
      <c r="E31" s="1965"/>
      <c r="F31" s="1965"/>
      <c r="G31" s="1965"/>
      <c r="H31" s="1228" t="s">
        <v>1706</v>
      </c>
      <c r="I31" s="1966"/>
    </row>
    <row r="32" spans="1:9" s="1000" customFormat="1" ht="15" customHeight="1">
      <c r="A32" s="1964" t="s">
        <v>901</v>
      </c>
      <c r="B32" s="1965">
        <v>31280</v>
      </c>
      <c r="C32" s="1967">
        <v>16232</v>
      </c>
      <c r="D32" s="1965">
        <v>478</v>
      </c>
      <c r="E32" s="1965"/>
      <c r="F32" s="1965"/>
      <c r="G32" s="1965"/>
      <c r="H32" s="1228" t="s">
        <v>1697</v>
      </c>
      <c r="I32" s="1966"/>
    </row>
    <row r="33" spans="1:9" s="1002" customFormat="1" ht="15" customHeight="1">
      <c r="A33" s="1964" t="s">
        <v>2035</v>
      </c>
      <c r="B33" s="1967">
        <v>15173</v>
      </c>
      <c r="C33" s="1967">
        <v>7358</v>
      </c>
      <c r="D33" s="1967">
        <v>100</v>
      </c>
      <c r="E33" s="1965"/>
      <c r="F33" s="1965"/>
      <c r="G33" s="1965"/>
      <c r="H33" s="1228" t="s">
        <v>2036</v>
      </c>
      <c r="I33" s="1966"/>
    </row>
    <row r="34" spans="1:9" s="1000" customFormat="1" ht="15" customHeight="1">
      <c r="A34" s="1964" t="s">
        <v>2033</v>
      </c>
      <c r="B34" s="1967">
        <v>9531</v>
      </c>
      <c r="C34" s="1965">
        <v>6016</v>
      </c>
      <c r="D34" s="1967">
        <v>52</v>
      </c>
      <c r="E34" s="1965"/>
      <c r="F34" s="1965"/>
      <c r="G34" s="1965"/>
      <c r="H34" s="1228" t="s">
        <v>2034</v>
      </c>
      <c r="I34" s="1966"/>
    </row>
    <row r="35" spans="1:9" s="1000" customFormat="1" ht="15" customHeight="1">
      <c r="A35" s="1964" t="s">
        <v>902</v>
      </c>
      <c r="B35" s="1965">
        <v>8127</v>
      </c>
      <c r="C35" s="1967">
        <v>4624</v>
      </c>
      <c r="D35" s="1965">
        <v>281</v>
      </c>
      <c r="E35" s="1965"/>
      <c r="F35" s="1965"/>
      <c r="G35" s="1965"/>
      <c r="H35" s="1228" t="s">
        <v>2037</v>
      </c>
      <c r="I35" s="1966"/>
    </row>
    <row r="36" spans="1:9" s="1000" customFormat="1" ht="15" customHeight="1">
      <c r="A36" s="1955" t="s">
        <v>907</v>
      </c>
      <c r="B36" s="1967">
        <v>11773</v>
      </c>
      <c r="C36" s="1967">
        <v>6445</v>
      </c>
      <c r="D36" s="1967">
        <v>1</v>
      </c>
      <c r="E36" s="1965"/>
      <c r="F36" s="1965"/>
      <c r="G36" s="1965"/>
      <c r="H36" s="1006" t="s">
        <v>1842</v>
      </c>
      <c r="I36" s="121"/>
    </row>
    <row r="37" spans="1:9" s="1000" customFormat="1" ht="15" customHeight="1">
      <c r="A37" s="1964" t="s">
        <v>903</v>
      </c>
      <c r="B37" s="1967">
        <v>3467</v>
      </c>
      <c r="C37" s="1967">
        <v>2185</v>
      </c>
      <c r="D37" s="1967">
        <v>273</v>
      </c>
      <c r="E37" s="1965"/>
      <c r="F37" s="1965"/>
      <c r="G37" s="1965"/>
      <c r="H37" s="1228" t="s">
        <v>904</v>
      </c>
      <c r="I37" s="1966"/>
    </row>
    <row r="38" spans="1:9" s="1000" customFormat="1" ht="15" customHeight="1">
      <c r="A38" s="1964" t="s">
        <v>2032</v>
      </c>
      <c r="B38" s="1967">
        <v>4564</v>
      </c>
      <c r="C38" s="1967">
        <v>2607</v>
      </c>
      <c r="D38" s="1967">
        <v>427</v>
      </c>
      <c r="E38" s="1965"/>
      <c r="F38" s="1965"/>
      <c r="G38" s="1965"/>
      <c r="H38" s="1228" t="s">
        <v>2031</v>
      </c>
      <c r="I38" s="1966"/>
    </row>
    <row r="39" spans="1:9" s="1000" customFormat="1" ht="15" customHeight="1">
      <c r="A39" s="1964" t="s">
        <v>905</v>
      </c>
      <c r="B39" s="1967">
        <v>1846</v>
      </c>
      <c r="C39" s="1967">
        <v>1015</v>
      </c>
      <c r="D39" s="1967">
        <v>68</v>
      </c>
      <c r="E39" s="1965"/>
      <c r="F39" s="1965"/>
      <c r="G39" s="1965"/>
      <c r="H39" s="1006" t="s">
        <v>906</v>
      </c>
      <c r="I39" s="1966"/>
    </row>
    <row r="40" spans="1:9" s="1000" customFormat="1" ht="15" customHeight="1">
      <c r="A40" s="423" t="s">
        <v>908</v>
      </c>
      <c r="B40" s="1967">
        <v>2051</v>
      </c>
      <c r="C40" s="1967">
        <v>1276</v>
      </c>
      <c r="D40" s="1967">
        <v>75</v>
      </c>
      <c r="E40" s="1965"/>
      <c r="F40" s="1965"/>
      <c r="G40" s="1965"/>
      <c r="H40" s="1006" t="s">
        <v>909</v>
      </c>
      <c r="I40" s="121"/>
    </row>
    <row r="41" spans="1:9" s="1000" customFormat="1" ht="15" customHeight="1">
      <c r="A41" s="1955" t="s">
        <v>910</v>
      </c>
      <c r="B41" s="1967">
        <v>2026</v>
      </c>
      <c r="C41" s="1967">
        <v>1039</v>
      </c>
      <c r="D41" s="1967">
        <v>89</v>
      </c>
      <c r="E41" s="1965"/>
      <c r="F41" s="1965"/>
      <c r="G41" s="1965"/>
      <c r="H41" s="1006" t="s">
        <v>911</v>
      </c>
      <c r="I41" s="121"/>
    </row>
    <row r="42" spans="1:9" s="1000" customFormat="1" ht="15" customHeight="1">
      <c r="A42" s="1955" t="s">
        <v>912</v>
      </c>
      <c r="B42" s="1967">
        <v>3486</v>
      </c>
      <c r="C42" s="1967">
        <v>2678</v>
      </c>
      <c r="D42" s="1972" t="s">
        <v>1573</v>
      </c>
      <c r="E42" s="1965"/>
      <c r="F42" s="1965"/>
      <c r="G42" s="1965"/>
      <c r="H42" s="1006" t="s">
        <v>895</v>
      </c>
      <c r="I42" s="121"/>
    </row>
    <row r="43" spans="1:9" s="1000" customFormat="1" ht="15" customHeight="1">
      <c r="A43" s="1955" t="s">
        <v>2039</v>
      </c>
      <c r="B43" s="1967">
        <v>319</v>
      </c>
      <c r="C43" s="1967">
        <v>108</v>
      </c>
      <c r="D43" s="1972" t="s">
        <v>1573</v>
      </c>
      <c r="E43" s="1965"/>
      <c r="F43" s="1965"/>
      <c r="G43" s="1965"/>
      <c r="H43" s="1006" t="s">
        <v>2038</v>
      </c>
      <c r="I43" s="121"/>
    </row>
    <row r="44" spans="1:9" s="1000" customFormat="1" ht="15" customHeight="1">
      <c r="A44" s="1962" t="s">
        <v>1484</v>
      </c>
      <c r="B44" s="1963">
        <f>SUM(B45:B56)</f>
        <v>81481</v>
      </c>
      <c r="C44" s="1963">
        <f>SUM(C45:C56)</f>
        <v>45798</v>
      </c>
      <c r="D44" s="1963">
        <f>SUM(D45:D56)</f>
        <v>838</v>
      </c>
      <c r="E44" s="1963"/>
      <c r="F44" s="1963"/>
      <c r="G44" s="1963"/>
      <c r="H44" s="1007" t="s">
        <v>913</v>
      </c>
      <c r="I44" s="1973"/>
    </row>
    <row r="45" spans="1:9" s="1000" customFormat="1" ht="15" customHeight="1">
      <c r="A45" s="1964" t="s">
        <v>2284</v>
      </c>
      <c r="B45" s="1967">
        <v>14276</v>
      </c>
      <c r="C45" s="1967">
        <v>8101</v>
      </c>
      <c r="D45" s="1967">
        <v>73</v>
      </c>
      <c r="E45" s="1965"/>
      <c r="F45" s="1965"/>
      <c r="G45" s="1965"/>
      <c r="H45" s="1006" t="s">
        <v>2289</v>
      </c>
      <c r="I45" s="1974"/>
    </row>
    <row r="46" spans="1:9" s="1000" customFormat="1" ht="15" customHeight="1">
      <c r="A46" s="1964" t="s">
        <v>2394</v>
      </c>
      <c r="C46" s="1965"/>
      <c r="D46" s="1232"/>
      <c r="E46" s="1232"/>
      <c r="F46" s="1965"/>
      <c r="G46" s="1232"/>
      <c r="H46" s="1006" t="s">
        <v>1706</v>
      </c>
      <c r="I46" s="1974"/>
    </row>
    <row r="47" spans="1:9" s="1000" customFormat="1" ht="15" customHeight="1">
      <c r="A47" s="1964" t="s">
        <v>2285</v>
      </c>
      <c r="B47" s="1965">
        <v>17511</v>
      </c>
      <c r="C47" s="1967">
        <v>9469</v>
      </c>
      <c r="D47" s="1967">
        <v>248</v>
      </c>
      <c r="E47" s="1965"/>
      <c r="F47" s="1965"/>
      <c r="G47" s="1965"/>
      <c r="H47" s="1006" t="s">
        <v>2282</v>
      </c>
      <c r="I47" s="1974"/>
    </row>
    <row r="48" spans="1:9" s="1000" customFormat="1" ht="15" customHeight="1">
      <c r="A48" s="1964" t="s">
        <v>2286</v>
      </c>
      <c r="B48" s="1967">
        <v>3589</v>
      </c>
      <c r="C48" s="1967">
        <v>1991</v>
      </c>
      <c r="D48" s="1967">
        <v>202</v>
      </c>
      <c r="E48" s="1965"/>
      <c r="F48" s="1965"/>
      <c r="G48" s="1965"/>
      <c r="H48" s="1228" t="s">
        <v>2281</v>
      </c>
      <c r="I48" s="1974"/>
    </row>
    <row r="49" spans="1:9" s="1000" customFormat="1" ht="15" customHeight="1">
      <c r="A49" s="1964" t="s">
        <v>2287</v>
      </c>
      <c r="B49" s="1967">
        <v>6143</v>
      </c>
      <c r="C49" s="1967">
        <v>3480</v>
      </c>
      <c r="D49" s="1967">
        <v>173</v>
      </c>
      <c r="E49" s="1965"/>
      <c r="F49" s="1965"/>
      <c r="G49" s="1965"/>
      <c r="H49" s="1006" t="s">
        <v>2283</v>
      </c>
      <c r="I49" s="1974"/>
    </row>
    <row r="50" spans="1:9" s="1002" customFormat="1" ht="15" customHeight="1">
      <c r="A50" s="1964" t="s">
        <v>916</v>
      </c>
      <c r="B50" s="1967">
        <v>1158</v>
      </c>
      <c r="C50" s="1967">
        <v>633</v>
      </c>
      <c r="D50" s="1967">
        <v>23</v>
      </c>
      <c r="E50" s="1965"/>
      <c r="F50" s="1965"/>
      <c r="G50" s="1965"/>
      <c r="H50" s="1006" t="s">
        <v>917</v>
      </c>
      <c r="I50" s="1974"/>
    </row>
    <row r="51" spans="1:9" s="1002" customFormat="1" ht="15" customHeight="1">
      <c r="A51" s="2120" t="s">
        <v>2179</v>
      </c>
      <c r="B51" s="2121">
        <v>247</v>
      </c>
      <c r="C51" s="2121">
        <v>97</v>
      </c>
      <c r="D51" s="2121">
        <v>9</v>
      </c>
      <c r="E51" s="2122"/>
      <c r="F51" s="2122"/>
      <c r="G51" s="2122"/>
      <c r="H51" s="2123" t="s">
        <v>2178</v>
      </c>
      <c r="I51" s="1974"/>
    </row>
    <row r="52" spans="1:9" s="1002" customFormat="1" ht="15" customHeight="1">
      <c r="A52" s="1964" t="s">
        <v>1707</v>
      </c>
      <c r="B52" s="1967">
        <v>2290</v>
      </c>
      <c r="C52" s="1967">
        <v>1239</v>
      </c>
      <c r="D52" s="1967">
        <v>40</v>
      </c>
      <c r="E52" s="1965"/>
      <c r="F52" s="1965"/>
      <c r="G52" s="1965"/>
      <c r="H52" s="1006" t="s">
        <v>1835</v>
      </c>
      <c r="I52" s="1974"/>
    </row>
    <row r="53" spans="1:9" s="1002" customFormat="1" ht="15" customHeight="1">
      <c r="A53" s="423" t="s">
        <v>2288</v>
      </c>
      <c r="B53" s="1967">
        <v>1481</v>
      </c>
      <c r="C53" s="1967">
        <v>912</v>
      </c>
      <c r="D53" s="1967">
        <v>39</v>
      </c>
      <c r="E53" s="1965"/>
      <c r="F53" s="1965"/>
      <c r="G53" s="1965"/>
      <c r="H53" s="1006" t="s">
        <v>2290</v>
      </c>
      <c r="I53" s="1974"/>
    </row>
    <row r="54" spans="1:9" s="1000" customFormat="1" ht="15" customHeight="1">
      <c r="A54" s="423" t="s">
        <v>919</v>
      </c>
      <c r="B54" s="1967">
        <v>29185</v>
      </c>
      <c r="C54" s="1967">
        <v>15838</v>
      </c>
      <c r="D54" s="1967">
        <v>31</v>
      </c>
      <c r="E54" s="1965"/>
      <c r="F54" s="1965"/>
      <c r="G54" s="1965"/>
      <c r="H54" s="1006" t="s">
        <v>1836</v>
      </c>
      <c r="I54" s="1975"/>
    </row>
    <row r="55" spans="1:9" s="1002" customFormat="1" ht="15" customHeight="1">
      <c r="A55" s="423" t="s">
        <v>1708</v>
      </c>
      <c r="B55" s="1967">
        <v>4774</v>
      </c>
      <c r="C55" s="1967">
        <v>3544</v>
      </c>
      <c r="D55" s="1972">
        <v>0</v>
      </c>
      <c r="E55" s="1965"/>
      <c r="F55" s="1965"/>
      <c r="G55" s="1965"/>
      <c r="H55" s="1006" t="s">
        <v>1709</v>
      </c>
      <c r="I55" s="1974"/>
    </row>
    <row r="56" spans="1:9" s="1002" customFormat="1" ht="15" customHeight="1">
      <c r="A56" s="423" t="s">
        <v>1710</v>
      </c>
      <c r="B56" s="1967">
        <v>827</v>
      </c>
      <c r="C56" s="1967">
        <v>494</v>
      </c>
      <c r="D56" s="1972">
        <v>0</v>
      </c>
      <c r="E56" s="1965"/>
      <c r="F56" s="1965"/>
      <c r="G56" s="1965"/>
      <c r="H56" s="1006" t="s">
        <v>1711</v>
      </c>
      <c r="I56" s="1974"/>
    </row>
    <row r="57" spans="1:9" s="1002" customFormat="1" ht="15" customHeight="1">
      <c r="A57" s="1962" t="s">
        <v>920</v>
      </c>
      <c r="B57" s="1963">
        <f>SUM(B58:B76)</f>
        <v>120235</v>
      </c>
      <c r="C57" s="1963">
        <f>SUM(C58:C76)</f>
        <v>68671</v>
      </c>
      <c r="D57" s="1963">
        <f>SUM(D58:D76)</f>
        <v>1022</v>
      </c>
      <c r="E57" s="1231"/>
      <c r="F57" s="1963"/>
      <c r="G57" s="1231"/>
      <c r="H57" s="1007" t="s">
        <v>921</v>
      </c>
      <c r="I57" s="1975"/>
    </row>
    <row r="58" spans="1:9" s="1002" customFormat="1" ht="15" customHeight="1">
      <c r="A58" s="1964" t="s">
        <v>922</v>
      </c>
      <c r="B58" s="1967">
        <v>4040</v>
      </c>
      <c r="C58" s="1967">
        <v>2321</v>
      </c>
      <c r="D58" s="1967">
        <v>66</v>
      </c>
      <c r="E58" s="1231"/>
      <c r="F58" s="1963"/>
      <c r="G58" s="1231"/>
      <c r="H58" s="1228" t="s">
        <v>1712</v>
      </c>
      <c r="I58" s="1975"/>
    </row>
    <row r="59" spans="1:9" s="1000" customFormat="1" ht="15" customHeight="1">
      <c r="A59" s="1964" t="s">
        <v>2394</v>
      </c>
      <c r="B59" s="1965"/>
      <c r="D59" s="1965"/>
      <c r="E59" s="1965"/>
      <c r="F59" s="1965"/>
      <c r="G59" s="1965"/>
      <c r="H59" s="1006" t="s">
        <v>1706</v>
      </c>
      <c r="I59" s="1966"/>
    </row>
    <row r="60" spans="1:9" s="1000" customFormat="1" ht="15" customHeight="1">
      <c r="A60" s="1964" t="s">
        <v>1713</v>
      </c>
      <c r="B60" s="1967">
        <v>41487</v>
      </c>
      <c r="C60" s="1965">
        <v>21420</v>
      </c>
      <c r="D60" s="1967">
        <v>98</v>
      </c>
      <c r="E60" s="1965"/>
      <c r="F60" s="1965"/>
      <c r="G60" s="1965"/>
      <c r="H60" s="1006" t="s">
        <v>1714</v>
      </c>
      <c r="I60" s="1966"/>
    </row>
    <row r="61" spans="1:9" s="1964" customFormat="1" ht="15" customHeight="1">
      <c r="A61" s="1964" t="s">
        <v>2394</v>
      </c>
      <c r="H61" s="1006" t="s">
        <v>1706</v>
      </c>
    </row>
    <row r="62" spans="1:9" s="1964" customFormat="1" ht="15" customHeight="1">
      <c r="A62" s="1964" t="s">
        <v>1715</v>
      </c>
      <c r="B62" s="1967">
        <v>6744</v>
      </c>
      <c r="C62" s="1967">
        <v>3946</v>
      </c>
      <c r="D62" s="1969">
        <v>12</v>
      </c>
      <c r="H62" s="1006" t="s">
        <v>1716</v>
      </c>
    </row>
    <row r="63" spans="1:9" s="1000" customFormat="1" ht="15" customHeight="1">
      <c r="A63" s="1964" t="s">
        <v>923</v>
      </c>
      <c r="B63" s="1967">
        <v>21362</v>
      </c>
      <c r="C63" s="1967">
        <v>12676</v>
      </c>
      <c r="D63" s="1967">
        <v>61</v>
      </c>
      <c r="E63" s="1965"/>
      <c r="F63" s="1965"/>
      <c r="G63" s="1965"/>
      <c r="H63" s="1228" t="s">
        <v>900</v>
      </c>
      <c r="I63" s="1966"/>
    </row>
    <row r="64" spans="1:9" s="121" customFormat="1" ht="15" customHeight="1">
      <c r="A64" s="1964" t="s">
        <v>1717</v>
      </c>
      <c r="B64" s="1965">
        <v>11273</v>
      </c>
      <c r="C64" s="1967">
        <v>6795</v>
      </c>
      <c r="D64" s="1965">
        <v>87</v>
      </c>
      <c r="E64" s="1965"/>
      <c r="F64" s="1965"/>
      <c r="G64" s="1965"/>
      <c r="H64" s="1228" t="s">
        <v>929</v>
      </c>
      <c r="I64" s="1966"/>
    </row>
    <row r="65" spans="1:9" s="121" customFormat="1" ht="15" customHeight="1">
      <c r="A65" s="423" t="s">
        <v>1718</v>
      </c>
      <c r="B65" s="1965">
        <v>16173</v>
      </c>
      <c r="C65" s="1967">
        <v>9306</v>
      </c>
      <c r="D65" s="1965">
        <v>44</v>
      </c>
      <c r="E65" s="1965"/>
      <c r="F65" s="1965"/>
      <c r="G65" s="1965"/>
      <c r="H65" s="1006" t="s">
        <v>1719</v>
      </c>
    </row>
    <row r="66" spans="1:9" s="1000" customFormat="1" ht="15" customHeight="1">
      <c r="A66" s="1964" t="s">
        <v>925</v>
      </c>
      <c r="B66" s="1965"/>
      <c r="D66" s="1965"/>
      <c r="E66" s="1965"/>
      <c r="F66" s="1965"/>
      <c r="G66" s="1965"/>
      <c r="H66" s="1228" t="s">
        <v>926</v>
      </c>
      <c r="I66" s="1966"/>
    </row>
    <row r="67" spans="1:9" s="1000" customFormat="1" ht="15" customHeight="1">
      <c r="A67" s="1964" t="s">
        <v>927</v>
      </c>
      <c r="B67" s="1965">
        <v>3055</v>
      </c>
      <c r="C67" s="1965">
        <v>1920</v>
      </c>
      <c r="D67" s="1965">
        <v>176</v>
      </c>
      <c r="E67" s="1965"/>
      <c r="F67" s="1965"/>
      <c r="G67" s="1965"/>
      <c r="H67" s="1228" t="s">
        <v>928</v>
      </c>
      <c r="I67" s="1966"/>
    </row>
    <row r="68" spans="1:9" s="1000" customFormat="1" ht="15" customHeight="1">
      <c r="A68" s="1964" t="s">
        <v>924</v>
      </c>
      <c r="B68" s="1965">
        <v>4778</v>
      </c>
      <c r="C68" s="1965">
        <v>2843</v>
      </c>
      <c r="D68" s="1965">
        <v>312</v>
      </c>
      <c r="E68" s="1965"/>
      <c r="F68" s="1965"/>
      <c r="G68" s="1965"/>
      <c r="H68" s="1228" t="s">
        <v>881</v>
      </c>
      <c r="I68" s="1966"/>
    </row>
    <row r="69" spans="1:9" s="121" customFormat="1" ht="15" customHeight="1">
      <c r="A69" s="1955" t="s">
        <v>1720</v>
      </c>
      <c r="B69" s="1965">
        <v>1591</v>
      </c>
      <c r="C69" s="1965">
        <v>828</v>
      </c>
      <c r="D69" s="1965">
        <v>68</v>
      </c>
      <c r="E69" s="1965"/>
      <c r="F69" s="1965"/>
      <c r="G69" s="1965"/>
      <c r="H69" s="1006" t="s">
        <v>1721</v>
      </c>
      <c r="I69" s="1976"/>
    </row>
    <row r="70" spans="1:9" s="121" customFormat="1" ht="15" customHeight="1">
      <c r="A70" s="423" t="s">
        <v>1722</v>
      </c>
      <c r="B70" s="1965">
        <v>1170</v>
      </c>
      <c r="C70" s="1965">
        <v>693</v>
      </c>
      <c r="D70" s="1965">
        <v>51</v>
      </c>
      <c r="E70" s="1965"/>
      <c r="F70" s="1965"/>
      <c r="G70" s="1965"/>
      <c r="H70" s="1006" t="s">
        <v>932</v>
      </c>
    </row>
    <row r="71" spans="1:9" s="121" customFormat="1" ht="15" customHeight="1">
      <c r="A71" s="423" t="s">
        <v>1723</v>
      </c>
      <c r="D71" s="1965"/>
      <c r="E71" s="1965"/>
      <c r="F71" s="1965"/>
      <c r="G71" s="1965"/>
      <c r="H71" s="1006" t="s">
        <v>933</v>
      </c>
    </row>
    <row r="72" spans="1:9" s="121" customFormat="1" ht="15" customHeight="1">
      <c r="A72" s="423" t="s">
        <v>934</v>
      </c>
      <c r="B72" s="1965">
        <v>1788</v>
      </c>
      <c r="C72" s="1965">
        <v>1164</v>
      </c>
      <c r="D72" s="1969">
        <v>30</v>
      </c>
      <c r="E72" s="1965"/>
      <c r="F72" s="1965"/>
      <c r="G72" s="1965"/>
      <c r="H72" s="1006" t="s">
        <v>935</v>
      </c>
      <c r="I72" s="423"/>
    </row>
    <row r="73" spans="1:9" s="121" customFormat="1" ht="15" customHeight="1">
      <c r="A73" s="1955" t="s">
        <v>937</v>
      </c>
      <c r="B73" s="1965">
        <v>3591</v>
      </c>
      <c r="C73" s="1965">
        <v>2899</v>
      </c>
      <c r="D73" s="1965" t="s">
        <v>1573</v>
      </c>
      <c r="E73" s="1965"/>
      <c r="F73" s="1965"/>
      <c r="G73" s="1965"/>
      <c r="H73" s="1006" t="s">
        <v>938</v>
      </c>
      <c r="I73" s="423"/>
    </row>
    <row r="74" spans="1:9" s="121" customFormat="1" ht="15" customHeight="1">
      <c r="A74" s="1964" t="s">
        <v>1724</v>
      </c>
      <c r="B74" s="1965">
        <v>1195</v>
      </c>
      <c r="C74" s="1965">
        <v>703</v>
      </c>
      <c r="D74" s="1965">
        <v>13</v>
      </c>
      <c r="E74" s="1965"/>
      <c r="F74" s="1965"/>
      <c r="G74" s="1965"/>
      <c r="H74" s="1228" t="s">
        <v>930</v>
      </c>
      <c r="I74" s="1966"/>
    </row>
    <row r="75" spans="1:9" s="121" customFormat="1" ht="15" customHeight="1">
      <c r="A75" s="423" t="s">
        <v>1725</v>
      </c>
      <c r="B75" s="1965">
        <v>1145</v>
      </c>
      <c r="C75" s="1965">
        <v>647</v>
      </c>
      <c r="D75" s="1969">
        <v>4</v>
      </c>
      <c r="E75" s="1965"/>
      <c r="F75" s="1965"/>
      <c r="G75" s="1965"/>
      <c r="H75" s="1228" t="s">
        <v>936</v>
      </c>
      <c r="I75" s="423"/>
    </row>
    <row r="76" spans="1:9" s="121" customFormat="1" ht="15" customHeight="1">
      <c r="A76" s="1964" t="s">
        <v>1726</v>
      </c>
      <c r="B76" s="1965">
        <v>843</v>
      </c>
      <c r="C76" s="1965">
        <v>510</v>
      </c>
      <c r="D76" s="1972">
        <v>0</v>
      </c>
      <c r="E76" s="1965"/>
      <c r="F76" s="1965"/>
      <c r="G76" s="1965"/>
      <c r="H76" s="1228" t="s">
        <v>1727</v>
      </c>
      <c r="I76" s="423"/>
    </row>
    <row r="77" spans="1:9" s="121" customFormat="1" ht="15" customHeight="1">
      <c r="A77" s="1977" t="s">
        <v>1477</v>
      </c>
      <c r="B77" s="1963">
        <f>SUM(B78:B90)</f>
        <v>46531</v>
      </c>
      <c r="C77" s="1963">
        <f t="shared" ref="C77:D77" si="1">SUM(C78:C90)</f>
        <v>27298</v>
      </c>
      <c r="D77" s="1963">
        <f t="shared" si="1"/>
        <v>352</v>
      </c>
      <c r="E77" s="1963"/>
      <c r="F77" s="1963"/>
      <c r="G77" s="1963"/>
      <c r="H77" s="312" t="s">
        <v>939</v>
      </c>
      <c r="I77" s="423"/>
    </row>
    <row r="78" spans="1:9" s="1004" customFormat="1" ht="15" customHeight="1">
      <c r="A78" s="1978" t="s">
        <v>1384</v>
      </c>
      <c r="B78" s="1965">
        <v>5609</v>
      </c>
      <c r="C78" s="1965">
        <v>3384</v>
      </c>
      <c r="D78" s="1965">
        <v>31</v>
      </c>
      <c r="E78" s="1229"/>
      <c r="F78" s="988"/>
      <c r="G78" s="988"/>
      <c r="H78" s="1228" t="s">
        <v>1728</v>
      </c>
      <c r="I78" s="1003"/>
    </row>
    <row r="79" spans="1:9" s="121" customFormat="1" ht="15" customHeight="1">
      <c r="A79" s="423" t="s">
        <v>941</v>
      </c>
      <c r="B79" s="1965">
        <v>5580</v>
      </c>
      <c r="C79" s="1965">
        <v>3546</v>
      </c>
      <c r="D79" s="1971">
        <v>9</v>
      </c>
      <c r="E79" s="1965"/>
      <c r="F79" s="1965"/>
      <c r="G79" s="1965"/>
      <c r="H79" s="1006" t="s">
        <v>1729</v>
      </c>
      <c r="I79" s="423"/>
    </row>
    <row r="80" spans="1:9" s="121" customFormat="1" ht="15" customHeight="1">
      <c r="A80" s="1964" t="s">
        <v>923</v>
      </c>
      <c r="B80" s="1965">
        <v>15079</v>
      </c>
      <c r="C80" s="1965">
        <v>8161</v>
      </c>
      <c r="D80" s="1965">
        <v>11</v>
      </c>
      <c r="E80" s="1965"/>
      <c r="F80" s="1965"/>
      <c r="G80" s="1965"/>
      <c r="H80" s="1228" t="s">
        <v>2040</v>
      </c>
      <c r="I80" s="423"/>
    </row>
    <row r="81" spans="1:9" s="121" customFormat="1" ht="15" customHeight="1">
      <c r="A81" s="423" t="s">
        <v>940</v>
      </c>
      <c r="B81" s="1965">
        <v>5401</v>
      </c>
      <c r="C81" s="1965">
        <v>3059</v>
      </c>
      <c r="D81" s="1965">
        <v>21</v>
      </c>
      <c r="E81" s="1965"/>
      <c r="F81" s="1965"/>
      <c r="G81" s="1965"/>
      <c r="H81" s="1006" t="s">
        <v>1730</v>
      </c>
      <c r="I81" s="423"/>
    </row>
    <row r="82" spans="1:9" s="121" customFormat="1" ht="15" customHeight="1">
      <c r="A82" s="2120" t="s">
        <v>2180</v>
      </c>
      <c r="B82" s="2121">
        <v>254</v>
      </c>
      <c r="C82" s="2121">
        <v>138</v>
      </c>
      <c r="D82" s="2121">
        <v>7</v>
      </c>
      <c r="E82" s="2122"/>
      <c r="F82" s="2122"/>
      <c r="G82" s="2122"/>
      <c r="H82" s="2123" t="s">
        <v>2181</v>
      </c>
      <c r="I82" s="423"/>
    </row>
    <row r="83" spans="1:9" s="121" customFormat="1" ht="15" customHeight="1">
      <c r="A83" s="1978" t="s">
        <v>942</v>
      </c>
      <c r="B83" s="1965">
        <v>3656</v>
      </c>
      <c r="C83" s="1965">
        <v>1889</v>
      </c>
      <c r="D83" s="1965">
        <v>173</v>
      </c>
      <c r="E83" s="1965"/>
      <c r="F83" s="1965"/>
      <c r="G83" s="1965"/>
      <c r="H83" s="1228" t="s">
        <v>943</v>
      </c>
      <c r="I83" s="423"/>
    </row>
    <row r="84" spans="1:9" s="121" customFormat="1" ht="15" customHeight="1">
      <c r="A84" s="1978" t="s">
        <v>946</v>
      </c>
      <c r="B84" s="1965">
        <v>1511</v>
      </c>
      <c r="C84" s="1965">
        <v>871</v>
      </c>
      <c r="D84" s="1965">
        <v>26</v>
      </c>
      <c r="E84" s="1229"/>
      <c r="F84" s="988"/>
      <c r="G84" s="988"/>
      <c r="H84" s="1228" t="s">
        <v>1391</v>
      </c>
      <c r="I84" s="423"/>
    </row>
    <row r="85" spans="1:9" s="121" customFormat="1" ht="15" customHeight="1">
      <c r="A85" s="1978" t="s">
        <v>1385</v>
      </c>
      <c r="B85" s="1965">
        <v>674</v>
      </c>
      <c r="C85" s="1965">
        <v>440</v>
      </c>
      <c r="D85" s="1967">
        <v>24</v>
      </c>
      <c r="E85" s="1229"/>
      <c r="F85" s="988"/>
      <c r="G85" s="988"/>
      <c r="H85" s="1228" t="s">
        <v>1392</v>
      </c>
      <c r="I85" s="423"/>
    </row>
    <row r="86" spans="1:9" s="1000" customFormat="1" ht="15" customHeight="1">
      <c r="A86" s="1978" t="s">
        <v>1386</v>
      </c>
      <c r="B86" s="1965">
        <v>1149</v>
      </c>
      <c r="C86" s="1965">
        <v>781</v>
      </c>
      <c r="D86" s="1965">
        <v>20</v>
      </c>
      <c r="E86" s="1965"/>
      <c r="F86" s="1965"/>
      <c r="G86" s="994"/>
      <c r="H86" s="1228" t="s">
        <v>1389</v>
      </c>
      <c r="I86" s="1966"/>
    </row>
    <row r="87" spans="1:9" s="1000" customFormat="1" ht="15" customHeight="1">
      <c r="A87" s="1978" t="s">
        <v>1388</v>
      </c>
      <c r="B87" s="1965">
        <v>3631</v>
      </c>
      <c r="C87" s="1965">
        <v>2834</v>
      </c>
      <c r="D87" s="1972">
        <v>0</v>
      </c>
      <c r="E87" s="994"/>
      <c r="F87" s="988"/>
      <c r="G87" s="988"/>
      <c r="H87" s="1228" t="s">
        <v>1731</v>
      </c>
      <c r="I87" s="998"/>
    </row>
    <row r="88" spans="1:9" s="1000" customFormat="1" ht="15" customHeight="1">
      <c r="A88" s="1978" t="s">
        <v>2397</v>
      </c>
      <c r="B88" s="1965">
        <v>1261</v>
      </c>
      <c r="C88" s="1965">
        <v>667</v>
      </c>
      <c r="D88" s="1965">
        <v>15</v>
      </c>
      <c r="E88" s="1965"/>
      <c r="F88" s="1965"/>
      <c r="G88" s="1229"/>
      <c r="H88" s="1228" t="s">
        <v>944</v>
      </c>
      <c r="I88" s="998"/>
    </row>
    <row r="89" spans="1:9" ht="15" customHeight="1">
      <c r="A89" s="1978" t="s">
        <v>2398</v>
      </c>
      <c r="B89" s="1965">
        <v>1286</v>
      </c>
      <c r="C89" s="1965">
        <v>719</v>
      </c>
      <c r="D89" s="1967">
        <v>11</v>
      </c>
      <c r="E89" s="1960"/>
      <c r="F89" s="1960"/>
      <c r="G89" s="1960"/>
      <c r="H89" s="1228" t="s">
        <v>945</v>
      </c>
    </row>
    <row r="90" spans="1:9" s="1000" customFormat="1" ht="15" customHeight="1">
      <c r="A90" s="1978" t="s">
        <v>1387</v>
      </c>
      <c r="B90" s="1965">
        <v>1440</v>
      </c>
      <c r="C90" s="1965">
        <v>809</v>
      </c>
      <c r="D90" s="1967">
        <v>4</v>
      </c>
      <c r="E90" s="1965"/>
      <c r="F90" s="1965"/>
      <c r="G90" s="988"/>
      <c r="H90" s="1228" t="s">
        <v>1390</v>
      </c>
      <c r="I90" s="1966"/>
    </row>
    <row r="91" spans="1:9" s="1000" customFormat="1" ht="15" customHeight="1">
      <c r="A91" s="885"/>
      <c r="B91" s="1965"/>
      <c r="C91" s="1965"/>
      <c r="D91" s="1967"/>
      <c r="E91" s="1965"/>
      <c r="F91" s="1965"/>
      <c r="G91" s="988"/>
      <c r="H91" s="1228"/>
      <c r="I91" s="1966"/>
    </row>
    <row r="92" spans="1:9" s="1000" customFormat="1" ht="21.75" customHeight="1">
      <c r="A92" s="1954" t="s">
        <v>789</v>
      </c>
      <c r="B92" s="1005"/>
      <c r="C92" s="1005"/>
      <c r="D92" s="1005"/>
      <c r="E92" s="988"/>
      <c r="F92" s="423"/>
      <c r="G92" s="423"/>
      <c r="H92" s="989" t="s">
        <v>790</v>
      </c>
      <c r="I92" s="1966"/>
    </row>
    <row r="93" spans="1:9" s="1004" customFormat="1" ht="15" customHeight="1">
      <c r="A93" s="1955" t="s">
        <v>248</v>
      </c>
      <c r="B93" s="988"/>
      <c r="C93" s="988"/>
      <c r="D93" s="988"/>
      <c r="E93" s="988"/>
      <c r="F93" s="423"/>
      <c r="G93" s="423"/>
      <c r="H93" s="1006"/>
      <c r="I93" s="1003"/>
    </row>
    <row r="94" spans="1:9" ht="22.5" customHeight="1">
      <c r="A94" s="1956" t="s">
        <v>2503</v>
      </c>
      <c r="B94" s="1223"/>
      <c r="C94" s="1223"/>
      <c r="D94" s="1223"/>
      <c r="E94" s="1223"/>
      <c r="F94" s="1224"/>
      <c r="G94" s="1224"/>
      <c r="H94" s="2401" t="s">
        <v>2502</v>
      </c>
    </row>
    <row r="95" spans="1:9" ht="24">
      <c r="A95" s="1956" t="s">
        <v>2174</v>
      </c>
      <c r="B95" s="1223"/>
      <c r="C95" s="1223"/>
      <c r="D95" s="1223"/>
      <c r="E95" s="1223"/>
      <c r="F95" s="1224"/>
      <c r="G95" s="1224"/>
      <c r="H95" s="1427" t="s">
        <v>2175</v>
      </c>
      <c r="I95" s="990"/>
    </row>
    <row r="96" spans="1:9" ht="23.1" customHeight="1">
      <c r="A96" s="1958"/>
      <c r="B96" s="998"/>
      <c r="C96" s="998"/>
      <c r="D96" s="998"/>
      <c r="F96" s="998"/>
      <c r="G96" s="998"/>
      <c r="H96" s="990"/>
      <c r="I96" s="990"/>
    </row>
    <row r="97" spans="1:9" ht="23.1" customHeight="1">
      <c r="A97" s="1953" t="s">
        <v>2236</v>
      </c>
      <c r="B97" s="2634" t="s">
        <v>1481</v>
      </c>
      <c r="C97" s="2634"/>
      <c r="D97" s="1230" t="s">
        <v>870</v>
      </c>
      <c r="E97" s="1230"/>
      <c r="F97" s="1230"/>
      <c r="G97" s="1230"/>
      <c r="H97" s="1589" t="s">
        <v>2235</v>
      </c>
      <c r="I97" s="1942"/>
    </row>
    <row r="98" spans="1:9" ht="14.25" customHeight="1">
      <c r="A98" s="994"/>
      <c r="B98" s="2635" t="s">
        <v>1479</v>
      </c>
      <c r="C98" s="2635"/>
      <c r="D98" s="1233" t="s">
        <v>871</v>
      </c>
      <c r="E98" s="1960"/>
      <c r="F98" s="1960"/>
      <c r="G98" s="1960"/>
      <c r="H98" s="994"/>
      <c r="I98" s="990"/>
    </row>
    <row r="99" spans="1:9" ht="11.25" customHeight="1">
      <c r="A99" s="994"/>
      <c r="B99" s="1233" t="s">
        <v>11</v>
      </c>
      <c r="C99" s="1233" t="s">
        <v>263</v>
      </c>
      <c r="D99" s="1233" t="s">
        <v>11</v>
      </c>
      <c r="E99" s="1960"/>
      <c r="F99" s="1960"/>
      <c r="G99" s="1960"/>
      <c r="H99" s="997"/>
      <c r="I99" s="998"/>
    </row>
    <row r="100" spans="1:9" ht="11.25" customHeight="1">
      <c r="A100" s="994"/>
      <c r="B100" s="1233" t="s">
        <v>27</v>
      </c>
      <c r="C100" s="1233" t="s">
        <v>28</v>
      </c>
      <c r="D100" s="1233" t="s">
        <v>27</v>
      </c>
      <c r="E100" s="1960"/>
      <c r="F100" s="1960"/>
      <c r="G100" s="1960"/>
      <c r="H100" s="997" t="s">
        <v>248</v>
      </c>
      <c r="I100" s="998"/>
    </row>
    <row r="101" spans="1:9" ht="11.25" customHeight="1">
      <c r="A101" s="994"/>
      <c r="B101" s="1960"/>
      <c r="C101" s="1960"/>
      <c r="D101" s="1960"/>
      <c r="E101" s="1960"/>
      <c r="F101" s="1960"/>
      <c r="G101" s="1960"/>
      <c r="H101" s="1960"/>
      <c r="I101" s="998"/>
    </row>
    <row r="102" spans="1:9" ht="11.25" customHeight="1">
      <c r="A102" s="994" t="s">
        <v>1491</v>
      </c>
      <c r="B102" s="1963">
        <f>SUM(B103:B120)</f>
        <v>149021</v>
      </c>
      <c r="C102" s="1963">
        <f>SUM(C103:C120)</f>
        <v>87350</v>
      </c>
      <c r="D102" s="1963">
        <f>SUM(D103:D120)</f>
        <v>2448</v>
      </c>
      <c r="F102" s="1963"/>
      <c r="G102" s="1963"/>
      <c r="H102" s="1963" t="s">
        <v>1492</v>
      </c>
      <c r="I102" s="998"/>
    </row>
    <row r="103" spans="1:9">
      <c r="A103" s="2120" t="s">
        <v>2182</v>
      </c>
      <c r="B103" s="1965">
        <v>35854</v>
      </c>
      <c r="C103" s="1965">
        <v>20101</v>
      </c>
      <c r="D103" s="1965">
        <v>420</v>
      </c>
      <c r="F103" s="1979"/>
      <c r="G103" s="1979"/>
      <c r="H103" s="2126" t="s">
        <v>2183</v>
      </c>
      <c r="I103" s="1003"/>
    </row>
    <row r="104" spans="1:9" ht="12" customHeight="1">
      <c r="A104" s="1964" t="s">
        <v>1732</v>
      </c>
      <c r="B104" s="1965">
        <v>34432</v>
      </c>
      <c r="C104" s="1965">
        <v>18558</v>
      </c>
      <c r="D104" s="1965">
        <v>683</v>
      </c>
      <c r="F104" s="1979"/>
      <c r="G104" s="1979"/>
      <c r="H104" s="1979" t="s">
        <v>1493</v>
      </c>
      <c r="I104" s="423"/>
    </row>
    <row r="105" spans="1:9" ht="12" customHeight="1">
      <c r="A105" s="1964" t="s">
        <v>1733</v>
      </c>
      <c r="B105" s="1965">
        <v>9625</v>
      </c>
      <c r="C105" s="1965">
        <v>5692</v>
      </c>
      <c r="D105" s="1965">
        <v>83</v>
      </c>
      <c r="F105" s="1979"/>
      <c r="G105" s="1979"/>
      <c r="H105" s="1979" t="s">
        <v>1494</v>
      </c>
      <c r="I105" s="423"/>
    </row>
    <row r="106" spans="1:9" ht="12" customHeight="1">
      <c r="A106" s="1964" t="s">
        <v>1734</v>
      </c>
      <c r="B106" s="1965">
        <v>11847</v>
      </c>
      <c r="C106" s="1965">
        <v>7822</v>
      </c>
      <c r="D106" s="1965">
        <v>92</v>
      </c>
      <c r="F106" s="1979"/>
      <c r="G106" s="1979"/>
      <c r="H106" s="1979" t="s">
        <v>1495</v>
      </c>
      <c r="I106" s="998"/>
    </row>
    <row r="107" spans="1:9" ht="12" customHeight="1">
      <c r="A107" s="1964" t="s">
        <v>1735</v>
      </c>
      <c r="B107" s="1965">
        <v>5205</v>
      </c>
      <c r="C107" s="1965">
        <v>3243</v>
      </c>
      <c r="D107" s="1965">
        <v>37</v>
      </c>
      <c r="F107" s="1979"/>
      <c r="G107" s="1979"/>
      <c r="H107" s="1979" t="s">
        <v>1496</v>
      </c>
      <c r="I107" s="998"/>
    </row>
    <row r="108" spans="1:9" ht="12" customHeight="1">
      <c r="A108" s="1964" t="s">
        <v>1736</v>
      </c>
      <c r="B108" s="1965">
        <v>6783</v>
      </c>
      <c r="C108" s="1965">
        <v>4348</v>
      </c>
      <c r="D108" s="1965">
        <v>68</v>
      </c>
      <c r="F108" s="1979"/>
      <c r="G108" s="1979"/>
      <c r="H108" s="1979" t="s">
        <v>1497</v>
      </c>
      <c r="I108" s="998"/>
    </row>
    <row r="109" spans="1:9" ht="12" customHeight="1">
      <c r="A109" s="1964" t="s">
        <v>1737</v>
      </c>
      <c r="B109" s="1965">
        <v>9142</v>
      </c>
      <c r="C109" s="1965">
        <v>5599</v>
      </c>
      <c r="D109" s="1965">
        <v>150</v>
      </c>
      <c r="F109" s="1979"/>
      <c r="G109" s="1979"/>
      <c r="H109" s="1979" t="s">
        <v>1498</v>
      </c>
      <c r="I109" s="998"/>
    </row>
    <row r="110" spans="1:9" ht="12" customHeight="1">
      <c r="A110" s="1964" t="s">
        <v>1738</v>
      </c>
      <c r="B110" s="1965">
        <v>11317</v>
      </c>
      <c r="C110" s="1965">
        <v>6717</v>
      </c>
      <c r="D110" s="1965">
        <v>49</v>
      </c>
      <c r="F110" s="1979"/>
      <c r="G110" s="1979"/>
      <c r="H110" s="1979" t="s">
        <v>1499</v>
      </c>
      <c r="I110" s="998"/>
    </row>
    <row r="111" spans="1:9" ht="12" customHeight="1">
      <c r="A111" s="1964" t="s">
        <v>1739</v>
      </c>
      <c r="B111" s="1965">
        <v>4171</v>
      </c>
      <c r="C111" s="1965">
        <v>2690</v>
      </c>
      <c r="D111" s="1965">
        <v>176</v>
      </c>
      <c r="F111" s="1979"/>
      <c r="G111" s="1979"/>
      <c r="H111" s="1979" t="s">
        <v>1500</v>
      </c>
      <c r="I111" s="1003"/>
    </row>
    <row r="112" spans="1:9" ht="12" customHeight="1">
      <c r="A112" s="1964" t="s">
        <v>1740</v>
      </c>
      <c r="B112" s="1965">
        <v>6930</v>
      </c>
      <c r="C112" s="1965">
        <v>4339</v>
      </c>
      <c r="D112" s="1965">
        <v>483</v>
      </c>
      <c r="F112" s="1979"/>
      <c r="G112" s="1979"/>
      <c r="H112" s="1979" t="s">
        <v>1501</v>
      </c>
      <c r="I112" s="1003"/>
    </row>
    <row r="113" spans="1:9" ht="12" customHeight="1">
      <c r="A113" s="1964" t="s">
        <v>1741</v>
      </c>
      <c r="B113" s="1965">
        <v>1179</v>
      </c>
      <c r="C113" s="1965">
        <v>697</v>
      </c>
      <c r="D113" s="1965">
        <v>65</v>
      </c>
      <c r="F113" s="1979"/>
      <c r="G113" s="1979"/>
      <c r="H113" s="1979" t="s">
        <v>1502</v>
      </c>
    </row>
    <row r="114" spans="1:9" ht="12" customHeight="1">
      <c r="A114" s="1964" t="s">
        <v>1742</v>
      </c>
      <c r="B114" s="1965">
        <v>959</v>
      </c>
      <c r="C114" s="1965">
        <v>468</v>
      </c>
      <c r="D114" s="1965">
        <v>8</v>
      </c>
      <c r="F114" s="1979"/>
      <c r="G114" s="1979"/>
      <c r="H114" s="1979" t="s">
        <v>1503</v>
      </c>
      <c r="I114" s="423"/>
    </row>
    <row r="115" spans="1:9" ht="12" customHeight="1">
      <c r="A115" s="1964" t="s">
        <v>1743</v>
      </c>
      <c r="B115" s="1965">
        <v>1633</v>
      </c>
      <c r="C115" s="1965">
        <v>771</v>
      </c>
      <c r="D115" s="1965">
        <v>44</v>
      </c>
      <c r="F115" s="1979"/>
      <c r="G115" s="1979"/>
      <c r="H115" s="1979" t="s">
        <v>1504</v>
      </c>
      <c r="I115" s="423"/>
    </row>
    <row r="116" spans="1:9" ht="12" customHeight="1">
      <c r="A116" s="1964" t="s">
        <v>1744</v>
      </c>
      <c r="B116" s="1965">
        <v>166</v>
      </c>
      <c r="C116" s="1965">
        <v>98</v>
      </c>
      <c r="D116" s="1965">
        <v>2</v>
      </c>
      <c r="F116" s="1980"/>
      <c r="G116" s="1980"/>
      <c r="H116" s="1980" t="s">
        <v>1505</v>
      </c>
    </row>
    <row r="117" spans="1:9" ht="12" customHeight="1">
      <c r="A117" s="1964" t="s">
        <v>1745</v>
      </c>
      <c r="B117" s="1965">
        <v>3019</v>
      </c>
      <c r="C117" s="1965">
        <v>1851</v>
      </c>
      <c r="D117" s="1965">
        <v>63</v>
      </c>
      <c r="F117" s="1979"/>
      <c r="G117" s="1979"/>
      <c r="H117" s="1979" t="s">
        <v>1506</v>
      </c>
    </row>
    <row r="118" spans="1:9" ht="12" customHeight="1">
      <c r="A118" s="1964" t="s">
        <v>1746</v>
      </c>
      <c r="B118" s="1965">
        <v>1688</v>
      </c>
      <c r="C118" s="1965">
        <v>1005</v>
      </c>
      <c r="D118" s="1972">
        <v>0</v>
      </c>
      <c r="F118" s="1979"/>
      <c r="G118" s="1979"/>
      <c r="H118" s="1979" t="s">
        <v>1507</v>
      </c>
    </row>
    <row r="119" spans="1:9" ht="12" customHeight="1">
      <c r="A119" s="1964" t="s">
        <v>1747</v>
      </c>
      <c r="B119" s="1965">
        <v>3670</v>
      </c>
      <c r="C119" s="1965">
        <v>2733</v>
      </c>
      <c r="D119" s="1965">
        <v>2</v>
      </c>
      <c r="F119" s="1979"/>
      <c r="G119" s="1979"/>
      <c r="H119" s="1979" t="s">
        <v>1508</v>
      </c>
    </row>
    <row r="120" spans="1:9" ht="12" customHeight="1">
      <c r="A120" s="1964" t="s">
        <v>1748</v>
      </c>
      <c r="B120" s="1965">
        <v>1401</v>
      </c>
      <c r="C120" s="1965">
        <v>618</v>
      </c>
      <c r="D120" s="1965">
        <v>23</v>
      </c>
      <c r="F120" s="1979"/>
      <c r="G120" s="1979"/>
      <c r="H120" s="1979" t="s">
        <v>1509</v>
      </c>
    </row>
    <row r="121" spans="1:9" ht="12" customHeight="1">
      <c r="A121" s="1962" t="s">
        <v>1749</v>
      </c>
      <c r="B121" s="1963">
        <f>SUM(B122:B133)</f>
        <v>81580</v>
      </c>
      <c r="C121" s="1963">
        <f>SUM(C122:C133)</f>
        <v>45585</v>
      </c>
      <c r="D121" s="1963">
        <f>SUM(D123:D133)</f>
        <v>1547</v>
      </c>
      <c r="F121" s="1963"/>
      <c r="G121" s="1963"/>
      <c r="H121" s="1963" t="s">
        <v>947</v>
      </c>
    </row>
    <row r="122" spans="1:9" ht="12" customHeight="1">
      <c r="A122" s="232" t="s">
        <v>1751</v>
      </c>
      <c r="F122" s="1965"/>
      <c r="G122" s="1965"/>
      <c r="H122" s="2122" t="s">
        <v>1752</v>
      </c>
    </row>
    <row r="123" spans="1:9" ht="12" customHeight="1">
      <c r="A123" s="2120" t="s">
        <v>2202</v>
      </c>
      <c r="B123" s="1965">
        <v>19431</v>
      </c>
      <c r="C123" s="1965">
        <v>9795</v>
      </c>
      <c r="D123" s="1965">
        <v>187</v>
      </c>
      <c r="F123" s="1980"/>
      <c r="G123" s="1980"/>
      <c r="H123" s="2127" t="s">
        <v>1753</v>
      </c>
    </row>
    <row r="124" spans="1:9" ht="12" customHeight="1">
      <c r="A124" s="232" t="s">
        <v>2201</v>
      </c>
      <c r="B124" s="1965">
        <v>12423</v>
      </c>
      <c r="C124" s="1965">
        <v>7280</v>
      </c>
      <c r="D124" s="1965">
        <v>446</v>
      </c>
      <c r="F124" s="1229"/>
      <c r="G124" s="1229"/>
      <c r="H124" s="2128" t="s">
        <v>2041</v>
      </c>
    </row>
    <row r="125" spans="1:9" ht="12" customHeight="1">
      <c r="A125" s="2120" t="s">
        <v>2203</v>
      </c>
      <c r="B125" s="1965">
        <v>12097</v>
      </c>
      <c r="C125" s="1965">
        <v>6330</v>
      </c>
      <c r="D125" s="1965">
        <v>121</v>
      </c>
      <c r="F125" s="1965"/>
      <c r="G125" s="1965"/>
      <c r="H125" s="2122" t="s">
        <v>2042</v>
      </c>
    </row>
    <row r="126" spans="1:9" ht="12" customHeight="1">
      <c r="A126" s="2120" t="s">
        <v>2204</v>
      </c>
      <c r="B126" s="1965">
        <v>14280</v>
      </c>
      <c r="C126" s="1965">
        <v>8159</v>
      </c>
      <c r="D126" s="1965">
        <v>112</v>
      </c>
      <c r="F126" s="1965"/>
      <c r="G126" s="1965"/>
      <c r="H126" s="2122" t="s">
        <v>2043</v>
      </c>
    </row>
    <row r="127" spans="1:9" ht="12" customHeight="1">
      <c r="A127" s="232" t="s">
        <v>1750</v>
      </c>
      <c r="B127" s="1965">
        <v>10802</v>
      </c>
      <c r="C127" s="1965">
        <v>5925</v>
      </c>
      <c r="D127" s="1965">
        <v>489</v>
      </c>
      <c r="F127" s="1965"/>
      <c r="G127" s="1965"/>
      <c r="H127" s="2122" t="s">
        <v>948</v>
      </c>
    </row>
    <row r="128" spans="1:9" ht="12" customHeight="1">
      <c r="A128" s="232" t="s">
        <v>2200</v>
      </c>
      <c r="B128" s="1965">
        <v>2142</v>
      </c>
      <c r="C128" s="1965">
        <v>1049</v>
      </c>
      <c r="D128" s="1965">
        <v>91</v>
      </c>
      <c r="F128" s="1965"/>
      <c r="G128" s="1965"/>
      <c r="H128" s="2122" t="s">
        <v>949</v>
      </c>
    </row>
    <row r="129" spans="1:8" s="988" customFormat="1" ht="12" customHeight="1">
      <c r="A129" s="2120" t="s">
        <v>1395</v>
      </c>
      <c r="B129" s="1965">
        <v>454</v>
      </c>
      <c r="C129" s="1965">
        <v>286</v>
      </c>
      <c r="D129" s="1967">
        <v>2</v>
      </c>
      <c r="F129" s="1963"/>
      <c r="G129" s="1963"/>
      <c r="H129" s="2122" t="s">
        <v>1414</v>
      </c>
    </row>
    <row r="130" spans="1:8" ht="12" customHeight="1">
      <c r="A130" s="1196" t="s">
        <v>951</v>
      </c>
      <c r="B130" s="1965">
        <v>2978</v>
      </c>
      <c r="C130" s="1965">
        <v>1826</v>
      </c>
      <c r="D130" s="1965">
        <v>78</v>
      </c>
      <c r="F130" s="1965"/>
      <c r="G130" s="1965"/>
      <c r="H130" s="2122" t="s">
        <v>952</v>
      </c>
    </row>
    <row r="131" spans="1:8" s="988" customFormat="1" ht="12" customHeight="1">
      <c r="A131" s="2120" t="s">
        <v>1413</v>
      </c>
      <c r="B131" s="1965">
        <v>5266</v>
      </c>
      <c r="C131" s="1965">
        <v>4073</v>
      </c>
      <c r="D131" s="1967">
        <v>1</v>
      </c>
      <c r="F131" s="1229"/>
      <c r="G131" s="1229"/>
      <c r="H131" s="2128" t="s">
        <v>1755</v>
      </c>
    </row>
    <row r="132" spans="1:8" ht="12" customHeight="1">
      <c r="A132" s="232" t="s">
        <v>918</v>
      </c>
      <c r="B132" s="1965">
        <v>782</v>
      </c>
      <c r="C132" s="1965">
        <v>454</v>
      </c>
      <c r="D132" s="1965">
        <v>19</v>
      </c>
      <c r="F132" s="1980"/>
      <c r="G132" s="1980"/>
      <c r="H132" s="2127" t="s">
        <v>950</v>
      </c>
    </row>
    <row r="133" spans="1:8" s="988" customFormat="1" ht="12" customHeight="1">
      <c r="A133" s="2120" t="s">
        <v>2205</v>
      </c>
      <c r="B133" s="1965">
        <v>925</v>
      </c>
      <c r="C133" s="1965">
        <v>408</v>
      </c>
      <c r="D133" s="1971">
        <v>1</v>
      </c>
      <c r="F133" s="1965"/>
      <c r="G133" s="1965"/>
      <c r="H133" s="2122" t="s">
        <v>1754</v>
      </c>
    </row>
    <row r="134" spans="1:8" s="988" customFormat="1" ht="12.75" customHeight="1">
      <c r="A134" s="1962" t="s">
        <v>953</v>
      </c>
      <c r="B134" s="1963">
        <f>SUM(B135:B154)</f>
        <v>139419</v>
      </c>
      <c r="C134" s="1963">
        <f t="shared" ref="C134:D134" si="2">SUM(C135:C154)</f>
        <v>76297</v>
      </c>
      <c r="D134" s="1963">
        <f t="shared" si="2"/>
        <v>1637</v>
      </c>
      <c r="E134" s="994"/>
      <c r="F134" s="1229"/>
      <c r="G134" s="1229"/>
      <c r="H134" s="1960" t="s">
        <v>954</v>
      </c>
    </row>
    <row r="135" spans="1:8" s="988" customFormat="1" ht="12" customHeight="1">
      <c r="A135" s="1964" t="s">
        <v>955</v>
      </c>
      <c r="B135" s="1965">
        <v>5295</v>
      </c>
      <c r="C135" s="1965">
        <v>2415</v>
      </c>
      <c r="D135" s="1965">
        <v>38</v>
      </c>
      <c r="F135" s="1229"/>
      <c r="G135" s="1229"/>
      <c r="H135" s="1229" t="s">
        <v>956</v>
      </c>
    </row>
    <row r="136" spans="1:8" s="988" customFormat="1" ht="12" customHeight="1">
      <c r="A136" s="2120" t="s">
        <v>2189</v>
      </c>
      <c r="B136" s="1965">
        <v>20226</v>
      </c>
      <c r="C136" s="1965">
        <v>11275</v>
      </c>
      <c r="D136" s="1965">
        <v>142</v>
      </c>
      <c r="F136" s="1229"/>
      <c r="G136" s="1229"/>
      <c r="H136" s="2128" t="s">
        <v>2184</v>
      </c>
    </row>
    <row r="137" spans="1:8" s="988" customFormat="1" ht="12" customHeight="1">
      <c r="A137" s="1964" t="s">
        <v>2396</v>
      </c>
      <c r="F137" s="1981"/>
      <c r="G137" s="1981"/>
      <c r="H137" s="1981" t="s">
        <v>1706</v>
      </c>
    </row>
    <row r="138" spans="1:8" s="988" customFormat="1" ht="12" customHeight="1">
      <c r="A138" s="1964" t="s">
        <v>958</v>
      </c>
      <c r="B138" s="1965">
        <v>37850</v>
      </c>
      <c r="C138" s="1965">
        <v>20560</v>
      </c>
      <c r="D138" s="1965">
        <v>473</v>
      </c>
      <c r="F138" s="1229"/>
      <c r="G138" s="1229"/>
      <c r="H138" s="1229" t="s">
        <v>1756</v>
      </c>
    </row>
    <row r="139" spans="1:8" s="988" customFormat="1" ht="12" customHeight="1">
      <c r="A139" s="1964" t="s">
        <v>957</v>
      </c>
      <c r="F139" s="1229"/>
      <c r="G139" s="1229"/>
      <c r="H139" s="1229" t="s">
        <v>1706</v>
      </c>
    </row>
    <row r="140" spans="1:8" s="988" customFormat="1" ht="12" customHeight="1">
      <c r="A140" s="1955" t="s">
        <v>959</v>
      </c>
      <c r="B140" s="1965">
        <v>26896</v>
      </c>
      <c r="C140" s="1965">
        <v>14010</v>
      </c>
      <c r="D140" s="1965">
        <v>143</v>
      </c>
      <c r="F140" s="1229"/>
      <c r="G140" s="1229"/>
      <c r="H140" s="1229" t="s">
        <v>1757</v>
      </c>
    </row>
    <row r="141" spans="1:8" s="988" customFormat="1" ht="12" customHeight="1">
      <c r="A141" s="1964" t="s">
        <v>915</v>
      </c>
      <c r="B141" s="1965">
        <v>12243</v>
      </c>
      <c r="C141" s="1965">
        <v>6891</v>
      </c>
      <c r="D141" s="1965">
        <v>190</v>
      </c>
      <c r="F141" s="1229"/>
      <c r="G141" s="1229"/>
      <c r="H141" s="1229" t="s">
        <v>2185</v>
      </c>
    </row>
    <row r="142" spans="1:8" s="988" customFormat="1" ht="12" customHeight="1">
      <c r="A142" s="1964" t="s">
        <v>960</v>
      </c>
      <c r="B142" s="1965">
        <v>4535</v>
      </c>
      <c r="C142" s="1965">
        <v>2675</v>
      </c>
      <c r="D142" s="1965">
        <v>243</v>
      </c>
      <c r="F142" s="1980"/>
      <c r="G142" s="1980"/>
      <c r="H142" s="1980" t="s">
        <v>961</v>
      </c>
    </row>
    <row r="143" spans="1:8" s="988" customFormat="1" ht="12" customHeight="1">
      <c r="A143" s="1964" t="s">
        <v>962</v>
      </c>
      <c r="B143" s="1965">
        <v>2977</v>
      </c>
      <c r="C143" s="1965">
        <v>1703</v>
      </c>
      <c r="D143" s="1965">
        <v>93</v>
      </c>
      <c r="F143" s="1229"/>
      <c r="G143" s="1229"/>
      <c r="H143" s="1229" t="s">
        <v>2044</v>
      </c>
    </row>
    <row r="144" spans="1:8" s="988" customFormat="1" ht="12" customHeight="1">
      <c r="A144" s="1964" t="s">
        <v>963</v>
      </c>
      <c r="F144" s="1229"/>
      <c r="G144" s="1229"/>
      <c r="H144" s="1229" t="s">
        <v>964</v>
      </c>
    </row>
    <row r="145" spans="1:8" s="988" customFormat="1" ht="12" customHeight="1">
      <c r="A145" s="1955" t="s">
        <v>965</v>
      </c>
      <c r="B145" s="1965">
        <v>313</v>
      </c>
      <c r="C145" s="1965">
        <v>181</v>
      </c>
      <c r="D145" s="1965">
        <v>1</v>
      </c>
      <c r="F145" s="1229"/>
      <c r="G145" s="1229"/>
      <c r="H145" s="1229" t="s">
        <v>966</v>
      </c>
    </row>
    <row r="146" spans="1:8" s="988" customFormat="1" ht="12" customHeight="1">
      <c r="A146" s="423" t="s">
        <v>967</v>
      </c>
      <c r="B146" s="1965">
        <v>1606</v>
      </c>
      <c r="C146" s="1965">
        <v>810</v>
      </c>
      <c r="D146" s="1965">
        <v>87</v>
      </c>
      <c r="F146" s="1229"/>
      <c r="G146" s="1229"/>
      <c r="H146" s="1229" t="s">
        <v>968</v>
      </c>
    </row>
    <row r="147" spans="1:8" s="988" customFormat="1" ht="12" customHeight="1">
      <c r="A147" s="423" t="s">
        <v>969</v>
      </c>
      <c r="B147" s="1965">
        <v>1809</v>
      </c>
      <c r="C147" s="1965">
        <v>971</v>
      </c>
      <c r="D147" s="1965">
        <v>80</v>
      </c>
      <c r="F147" s="1980"/>
      <c r="G147" s="1980"/>
      <c r="H147" s="1980" t="s">
        <v>970</v>
      </c>
    </row>
    <row r="148" spans="1:8" s="988" customFormat="1" ht="12" customHeight="1">
      <c r="A148" s="1964" t="s">
        <v>971</v>
      </c>
      <c r="B148" s="1965">
        <v>2534</v>
      </c>
      <c r="C148" s="1965">
        <v>1500</v>
      </c>
      <c r="D148" s="1965">
        <v>110</v>
      </c>
      <c r="F148" s="1229"/>
      <c r="G148" s="1229"/>
      <c r="H148" s="1006" t="s">
        <v>1758</v>
      </c>
    </row>
    <row r="149" spans="1:8" s="988" customFormat="1" ht="12" customHeight="1">
      <c r="A149" s="423" t="s">
        <v>972</v>
      </c>
      <c r="B149" s="1965">
        <v>14346</v>
      </c>
      <c r="C149" s="1965">
        <v>7492</v>
      </c>
      <c r="D149" s="1965">
        <v>3</v>
      </c>
      <c r="F149" s="1229"/>
      <c r="G149" s="1229"/>
      <c r="H149" s="1229" t="s">
        <v>1759</v>
      </c>
    </row>
    <row r="150" spans="1:8" s="988" customFormat="1" ht="12" customHeight="1">
      <c r="A150" s="423" t="s">
        <v>973</v>
      </c>
      <c r="B150" s="1965">
        <v>33</v>
      </c>
      <c r="C150" s="1965">
        <v>17</v>
      </c>
      <c r="D150" s="1972">
        <v>0</v>
      </c>
      <c r="F150" s="1229"/>
      <c r="G150" s="1229"/>
      <c r="H150" s="1229" t="s">
        <v>1760</v>
      </c>
    </row>
    <row r="151" spans="1:8" s="988" customFormat="1" ht="12" customHeight="1">
      <c r="A151" s="1964" t="s">
        <v>974</v>
      </c>
      <c r="B151" s="1965">
        <v>1288</v>
      </c>
      <c r="C151" s="1965">
        <v>732</v>
      </c>
      <c r="D151" s="1965">
        <v>17</v>
      </c>
      <c r="F151" s="1965"/>
      <c r="G151" s="1965"/>
      <c r="H151" s="1965" t="s">
        <v>975</v>
      </c>
    </row>
    <row r="152" spans="1:8" s="988" customFormat="1" ht="12" customHeight="1">
      <c r="A152" s="1964" t="s">
        <v>976</v>
      </c>
      <c r="B152" s="1965">
        <v>1418</v>
      </c>
      <c r="C152" s="1965">
        <v>874</v>
      </c>
      <c r="D152" s="1965">
        <v>10</v>
      </c>
      <c r="F152" s="1981"/>
      <c r="G152" s="1981"/>
      <c r="H152" s="1981" t="s">
        <v>977</v>
      </c>
    </row>
    <row r="153" spans="1:8" s="988" customFormat="1" ht="12" customHeight="1">
      <c r="A153" s="1964" t="s">
        <v>978</v>
      </c>
      <c r="B153" s="1965">
        <v>5964</v>
      </c>
      <c r="C153" s="1965">
        <v>4141</v>
      </c>
      <c r="D153" s="1965">
        <v>7</v>
      </c>
      <c r="F153" s="1229"/>
      <c r="G153" s="1229"/>
      <c r="H153" s="1229" t="s">
        <v>979</v>
      </c>
    </row>
    <row r="154" spans="1:8" s="988" customFormat="1" ht="12" customHeight="1">
      <c r="A154" s="1964" t="s">
        <v>2291</v>
      </c>
      <c r="B154" s="1965">
        <v>86</v>
      </c>
      <c r="C154" s="1965">
        <v>50</v>
      </c>
      <c r="D154" s="1972">
        <v>0</v>
      </c>
      <c r="F154" s="1229"/>
      <c r="G154" s="1229"/>
      <c r="H154" s="2117" t="s">
        <v>2292</v>
      </c>
    </row>
    <row r="155" spans="1:8" s="988" customFormat="1" ht="12" customHeight="1">
      <c r="A155" s="1962" t="s">
        <v>980</v>
      </c>
      <c r="B155" s="1963">
        <f>SUM(B156:B166)</f>
        <v>82196</v>
      </c>
      <c r="C155" s="1963">
        <f t="shared" ref="C155:D155" si="3">SUM(C156:C166)</f>
        <v>46629</v>
      </c>
      <c r="D155" s="1963">
        <f t="shared" si="3"/>
        <v>927</v>
      </c>
      <c r="E155" s="994"/>
      <c r="F155" s="1229"/>
      <c r="G155" s="1229"/>
      <c r="H155" s="1960" t="s">
        <v>981</v>
      </c>
    </row>
    <row r="156" spans="1:8" s="988" customFormat="1" ht="12" customHeight="1">
      <c r="A156" s="2133" t="s">
        <v>2396</v>
      </c>
      <c r="F156" s="1980"/>
      <c r="G156" s="1980"/>
      <c r="H156" s="2127" t="s">
        <v>1700</v>
      </c>
    </row>
    <row r="157" spans="1:8" s="988" customFormat="1" ht="12" customHeight="1">
      <c r="A157" s="2120" t="s">
        <v>901</v>
      </c>
      <c r="B157" s="1965">
        <v>29460</v>
      </c>
      <c r="C157" s="1965">
        <v>15769</v>
      </c>
      <c r="D157" s="1965">
        <v>382</v>
      </c>
      <c r="F157" s="1229"/>
      <c r="G157" s="1229"/>
      <c r="H157" s="2128" t="s">
        <v>2294</v>
      </c>
    </row>
    <row r="158" spans="1:8" s="988" customFormat="1" ht="12" customHeight="1">
      <c r="A158" s="2120" t="s">
        <v>914</v>
      </c>
      <c r="B158" s="1965">
        <v>14269</v>
      </c>
      <c r="C158" s="1965">
        <v>7974</v>
      </c>
      <c r="D158" s="1965">
        <v>19</v>
      </c>
      <c r="F158" s="1229"/>
      <c r="G158" s="1229"/>
      <c r="H158" s="2128" t="s">
        <v>2295</v>
      </c>
    </row>
    <row r="159" spans="1:8" s="988" customFormat="1" ht="12" customHeight="1">
      <c r="A159" s="2120" t="s">
        <v>915</v>
      </c>
      <c r="B159" s="1965">
        <v>5669</v>
      </c>
      <c r="C159" s="1965">
        <v>3119</v>
      </c>
      <c r="D159" s="1965">
        <v>223</v>
      </c>
      <c r="F159" s="1229"/>
      <c r="G159" s="1229"/>
      <c r="H159" s="2128" t="s">
        <v>2296</v>
      </c>
    </row>
    <row r="160" spans="1:8" s="988" customFormat="1" ht="12" customHeight="1">
      <c r="A160" s="2120" t="s">
        <v>982</v>
      </c>
      <c r="B160" s="1965">
        <v>20612</v>
      </c>
      <c r="C160" s="1965">
        <v>12237</v>
      </c>
      <c r="D160" s="1965">
        <v>2</v>
      </c>
      <c r="F160" s="1229"/>
      <c r="G160" s="1229"/>
      <c r="H160" s="2128" t="s">
        <v>1762</v>
      </c>
    </row>
    <row r="161" spans="1:8" s="988" customFormat="1" ht="12" customHeight="1">
      <c r="A161" s="2120" t="s">
        <v>983</v>
      </c>
      <c r="B161" s="1965">
        <v>2552</v>
      </c>
      <c r="C161" s="1965">
        <v>1376</v>
      </c>
      <c r="D161" s="1965">
        <v>95</v>
      </c>
      <c r="F161" s="1980"/>
      <c r="G161" s="1980"/>
      <c r="H161" s="2127" t="s">
        <v>984</v>
      </c>
    </row>
    <row r="162" spans="1:8" s="988" customFormat="1" ht="12" customHeight="1">
      <c r="A162" s="2120" t="s">
        <v>2188</v>
      </c>
      <c r="B162" s="1965">
        <v>243</v>
      </c>
      <c r="C162" s="1965">
        <v>162</v>
      </c>
      <c r="D162" s="1972">
        <v>0</v>
      </c>
      <c r="F162" s="1980"/>
      <c r="G162" s="1980"/>
      <c r="H162" s="2127" t="s">
        <v>2297</v>
      </c>
    </row>
    <row r="163" spans="1:8" s="988" customFormat="1" ht="12" customHeight="1">
      <c r="A163" s="2120" t="s">
        <v>985</v>
      </c>
      <c r="B163" s="1965">
        <v>2346</v>
      </c>
      <c r="C163" s="1965">
        <v>1153</v>
      </c>
      <c r="D163" s="1965">
        <v>102</v>
      </c>
      <c r="F163" s="1980"/>
      <c r="G163" s="1980"/>
      <c r="H163" s="2127" t="s">
        <v>2298</v>
      </c>
    </row>
    <row r="164" spans="1:8" s="988" customFormat="1" ht="12" customHeight="1">
      <c r="A164" s="2133" t="s">
        <v>2186</v>
      </c>
      <c r="B164" s="1965">
        <v>752</v>
      </c>
      <c r="C164" s="1965">
        <v>450</v>
      </c>
      <c r="D164" s="1965">
        <v>19</v>
      </c>
      <c r="F164" s="1981"/>
      <c r="G164" s="1981"/>
      <c r="H164" s="2134" t="s">
        <v>2187</v>
      </c>
    </row>
    <row r="165" spans="1:8" s="988" customFormat="1" ht="12" customHeight="1">
      <c r="A165" s="2120" t="s">
        <v>986</v>
      </c>
      <c r="B165" s="1965">
        <v>4371</v>
      </c>
      <c r="C165" s="1965">
        <v>3359</v>
      </c>
      <c r="D165" s="1965">
        <v>1</v>
      </c>
      <c r="F165" s="1979"/>
      <c r="G165" s="1979"/>
      <c r="H165" s="2126" t="s">
        <v>987</v>
      </c>
    </row>
    <row r="166" spans="1:8" s="988" customFormat="1" ht="12" customHeight="1">
      <c r="A166" s="2120" t="s">
        <v>918</v>
      </c>
      <c r="B166" s="1965">
        <v>1922</v>
      </c>
      <c r="C166" s="1965">
        <v>1030</v>
      </c>
      <c r="D166" s="1965">
        <v>84</v>
      </c>
      <c r="F166" s="1965"/>
      <c r="G166" s="1965"/>
      <c r="H166" s="2122" t="s">
        <v>2299</v>
      </c>
    </row>
    <row r="167" spans="1:8" s="988" customFormat="1" ht="12" customHeight="1">
      <c r="A167" s="1983" t="s">
        <v>988</v>
      </c>
      <c r="B167" s="1963">
        <f>SUM(B168:B192)</f>
        <v>145438</v>
      </c>
      <c r="C167" s="1963">
        <f t="shared" ref="C167:D167" si="4">SUM(C168:C192)</f>
        <v>75503</v>
      </c>
      <c r="D167" s="1963">
        <f t="shared" si="4"/>
        <v>873</v>
      </c>
      <c r="E167" s="994"/>
      <c r="F167" s="1984"/>
      <c r="G167" s="1984"/>
      <c r="H167" s="1984" t="s">
        <v>989</v>
      </c>
    </row>
    <row r="168" spans="1:8" s="988" customFormat="1" ht="12" customHeight="1">
      <c r="A168" s="1978" t="s">
        <v>1510</v>
      </c>
      <c r="B168" s="1965">
        <v>6894</v>
      </c>
      <c r="C168" s="1965">
        <v>3012</v>
      </c>
      <c r="D168" s="1965">
        <v>46</v>
      </c>
      <c r="F168" s="1980"/>
      <c r="G168" s="1980"/>
      <c r="H168" s="1980" t="s">
        <v>1511</v>
      </c>
    </row>
    <row r="169" spans="1:8" s="988" customFormat="1" ht="12" customHeight="1">
      <c r="A169" s="1978" t="s">
        <v>1512</v>
      </c>
      <c r="B169" s="1965">
        <v>38479</v>
      </c>
      <c r="C169" s="1965">
        <v>18742</v>
      </c>
      <c r="D169" s="1965">
        <v>283</v>
      </c>
      <c r="F169" s="1980"/>
      <c r="G169" s="1980"/>
      <c r="H169" s="1980" t="s">
        <v>1513</v>
      </c>
    </row>
    <row r="170" spans="1:8" s="988" customFormat="1" ht="12" customHeight="1">
      <c r="A170" s="1978" t="s">
        <v>1514</v>
      </c>
      <c r="B170" s="1965">
        <v>27425</v>
      </c>
      <c r="C170" s="1965">
        <v>13705</v>
      </c>
      <c r="D170" s="1965">
        <v>7</v>
      </c>
      <c r="F170" s="1985"/>
      <c r="G170" s="1985"/>
      <c r="H170" s="1985" t="s">
        <v>1515</v>
      </c>
    </row>
    <row r="171" spans="1:8" s="988" customFormat="1" ht="12" customHeight="1">
      <c r="A171" s="1978" t="s">
        <v>1769</v>
      </c>
      <c r="B171" s="1965">
        <v>3791</v>
      </c>
      <c r="C171" s="1965">
        <v>2040</v>
      </c>
      <c r="D171" s="1972">
        <v>0</v>
      </c>
      <c r="F171" s="1981"/>
      <c r="G171" s="1981"/>
      <c r="H171" s="1981" t="s">
        <v>1770</v>
      </c>
    </row>
    <row r="172" spans="1:8" s="988" customFormat="1" ht="12" customHeight="1">
      <c r="A172" s="1978" t="s">
        <v>1516</v>
      </c>
      <c r="B172" s="1965">
        <v>22921</v>
      </c>
      <c r="C172" s="1965">
        <v>11598</v>
      </c>
      <c r="D172" s="1965">
        <v>33</v>
      </c>
      <c r="F172" s="1980"/>
      <c r="G172" s="1980"/>
      <c r="H172" s="1980" t="s">
        <v>1763</v>
      </c>
    </row>
    <row r="173" spans="1:8" s="988" customFormat="1" ht="12" customHeight="1">
      <c r="A173" s="1978" t="s">
        <v>1517</v>
      </c>
      <c r="B173" s="1965">
        <v>7159</v>
      </c>
      <c r="C173" s="1965">
        <v>3612</v>
      </c>
      <c r="D173" s="1972">
        <v>1</v>
      </c>
      <c r="F173" s="1981"/>
      <c r="G173" s="1981"/>
      <c r="H173" s="1981" t="s">
        <v>1764</v>
      </c>
    </row>
    <row r="174" spans="1:8" s="988" customFormat="1" ht="12" customHeight="1">
      <c r="A174" s="1978" t="s">
        <v>1518</v>
      </c>
      <c r="B174" s="1965">
        <v>8793</v>
      </c>
      <c r="C174" s="1965">
        <v>4751</v>
      </c>
      <c r="D174" s="1965">
        <v>141</v>
      </c>
      <c r="F174" s="1985"/>
      <c r="G174" s="1985"/>
      <c r="H174" s="1985" t="s">
        <v>1519</v>
      </c>
    </row>
    <row r="175" spans="1:8" s="988" customFormat="1" ht="12" customHeight="1">
      <c r="A175" s="1978" t="s">
        <v>1520</v>
      </c>
      <c r="B175" s="1965">
        <v>3610</v>
      </c>
      <c r="C175" s="1965">
        <v>2006</v>
      </c>
      <c r="D175" s="1972">
        <v>1</v>
      </c>
      <c r="F175" s="1980"/>
      <c r="G175" s="1980"/>
      <c r="H175" s="1980" t="s">
        <v>1521</v>
      </c>
    </row>
    <row r="176" spans="1:8" s="988" customFormat="1" ht="12" customHeight="1">
      <c r="A176" s="1978" t="s">
        <v>1522</v>
      </c>
      <c r="B176" s="1965">
        <v>3241</v>
      </c>
      <c r="C176" s="1965">
        <v>1867</v>
      </c>
      <c r="D176" s="1972">
        <v>0</v>
      </c>
      <c r="F176" s="1985"/>
      <c r="G176" s="1985"/>
      <c r="H176" s="1985" t="s">
        <v>1523</v>
      </c>
    </row>
    <row r="177" spans="1:8" s="988" customFormat="1" ht="12" customHeight="1">
      <c r="A177" s="1978" t="s">
        <v>1526</v>
      </c>
      <c r="B177" s="1965">
        <v>3484</v>
      </c>
      <c r="C177" s="1965">
        <v>2129</v>
      </c>
      <c r="D177" s="1965">
        <v>4</v>
      </c>
      <c r="F177" s="1979"/>
      <c r="G177" s="1979"/>
      <c r="H177" s="1979" t="s">
        <v>1527</v>
      </c>
    </row>
    <row r="178" spans="1:8" s="988" customFormat="1" ht="12" customHeight="1">
      <c r="A178" s="1978" t="s">
        <v>1524</v>
      </c>
      <c r="B178" s="1965">
        <v>4285</v>
      </c>
      <c r="C178" s="1965">
        <v>2295</v>
      </c>
      <c r="D178" s="1972">
        <v>0</v>
      </c>
      <c r="F178" s="1979"/>
      <c r="G178" s="1979"/>
      <c r="H178" s="1979" t="s">
        <v>1525</v>
      </c>
    </row>
    <row r="179" spans="1:8" s="988" customFormat="1" ht="12" customHeight="1">
      <c r="A179" s="1978" t="s">
        <v>2192</v>
      </c>
      <c r="B179" s="1965">
        <v>1776</v>
      </c>
      <c r="C179" s="1965">
        <v>1099</v>
      </c>
      <c r="D179" s="1965">
        <v>88</v>
      </c>
      <c r="F179" s="1979"/>
      <c r="G179" s="1979"/>
      <c r="H179" s="1979" t="s">
        <v>1528</v>
      </c>
    </row>
    <row r="180" spans="1:8" s="988" customFormat="1" ht="12" customHeight="1">
      <c r="A180" s="1978" t="s">
        <v>1765</v>
      </c>
      <c r="B180" s="1965">
        <v>718</v>
      </c>
      <c r="C180" s="1965">
        <v>479</v>
      </c>
      <c r="D180" s="1965">
        <v>40</v>
      </c>
      <c r="F180" s="1979"/>
      <c r="G180" s="1979"/>
      <c r="H180" s="1986" t="s">
        <v>1766</v>
      </c>
    </row>
    <row r="181" spans="1:8" s="988" customFormat="1" ht="12" customHeight="1">
      <c r="A181" s="1978" t="s">
        <v>2193</v>
      </c>
      <c r="B181" s="1965">
        <v>156</v>
      </c>
      <c r="C181" s="1965">
        <v>98</v>
      </c>
      <c r="D181" s="1972">
        <v>0</v>
      </c>
      <c r="F181" s="1979"/>
      <c r="G181" s="1979"/>
      <c r="H181" s="1979" t="s">
        <v>2194</v>
      </c>
    </row>
    <row r="182" spans="1:8" s="988" customFormat="1" ht="12" customHeight="1">
      <c r="A182" s="1978" t="s">
        <v>1771</v>
      </c>
      <c r="B182" s="1965">
        <v>1903</v>
      </c>
      <c r="C182" s="1965">
        <v>1005</v>
      </c>
      <c r="D182" s="1965">
        <v>32</v>
      </c>
      <c r="F182" s="1980"/>
      <c r="G182" s="1980"/>
      <c r="H182" s="1980" t="s">
        <v>1529</v>
      </c>
    </row>
    <row r="183" spans="1:8" s="988" customFormat="1" ht="12" customHeight="1">
      <c r="A183" s="1978" t="s">
        <v>2197</v>
      </c>
      <c r="B183" s="1965"/>
      <c r="C183" s="1965"/>
      <c r="F183" s="1980"/>
      <c r="G183" s="1980"/>
      <c r="H183" s="1980" t="s">
        <v>2195</v>
      </c>
    </row>
    <row r="184" spans="1:8" s="988" customFormat="1" ht="12" customHeight="1">
      <c r="A184" s="1978" t="s">
        <v>2198</v>
      </c>
      <c r="B184" s="1965">
        <v>298</v>
      </c>
      <c r="C184" s="1965">
        <v>155</v>
      </c>
      <c r="D184" s="1972">
        <v>1</v>
      </c>
      <c r="F184" s="1980"/>
      <c r="G184" s="1980"/>
      <c r="H184" s="1980" t="s">
        <v>2196</v>
      </c>
    </row>
    <row r="185" spans="1:8" s="988" customFormat="1" ht="12" customHeight="1">
      <c r="A185" s="1978" t="s">
        <v>1772</v>
      </c>
      <c r="B185" s="1965">
        <v>2851</v>
      </c>
      <c r="C185" s="1965">
        <v>1754</v>
      </c>
      <c r="D185" s="1965">
        <v>47</v>
      </c>
      <c r="F185" s="1980"/>
      <c r="G185" s="1980"/>
      <c r="H185" s="1980" t="s">
        <v>1530</v>
      </c>
    </row>
    <row r="186" spans="1:8" s="988" customFormat="1" ht="12" customHeight="1">
      <c r="A186" s="1239" t="s">
        <v>1773</v>
      </c>
      <c r="B186" s="1965">
        <v>776</v>
      </c>
      <c r="C186" s="1965">
        <v>457</v>
      </c>
      <c r="D186" s="1965">
        <v>56</v>
      </c>
      <c r="F186" s="1980"/>
      <c r="G186" s="1980"/>
      <c r="H186" s="1980" t="s">
        <v>2199</v>
      </c>
    </row>
    <row r="187" spans="1:8" s="988" customFormat="1" ht="12" customHeight="1">
      <c r="A187" s="1964" t="s">
        <v>1537</v>
      </c>
      <c r="B187" s="1965">
        <v>3023</v>
      </c>
      <c r="C187" s="1965">
        <v>2492</v>
      </c>
      <c r="D187" s="1965">
        <v>1</v>
      </c>
      <c r="F187" s="1965"/>
      <c r="G187" s="1965"/>
      <c r="H187" s="1965" t="s">
        <v>1774</v>
      </c>
    </row>
    <row r="188" spans="1:8" s="988" customFormat="1" ht="12" customHeight="1">
      <c r="A188" s="1964" t="s">
        <v>1531</v>
      </c>
      <c r="B188" s="1965">
        <v>1357</v>
      </c>
      <c r="C188" s="1965">
        <v>861</v>
      </c>
      <c r="D188" s="1965">
        <v>40</v>
      </c>
      <c r="F188" s="1965"/>
      <c r="G188" s="1965"/>
      <c r="H188" s="1965" t="s">
        <v>1532</v>
      </c>
    </row>
    <row r="189" spans="1:8" s="988" customFormat="1" ht="12" customHeight="1">
      <c r="A189" s="1964" t="s">
        <v>1533</v>
      </c>
      <c r="B189" s="1965">
        <v>1050</v>
      </c>
      <c r="C189" s="1965">
        <v>522</v>
      </c>
      <c r="D189" s="1972">
        <v>0</v>
      </c>
      <c r="F189" s="1965"/>
      <c r="G189" s="1965"/>
      <c r="H189" s="1965" t="s">
        <v>1534</v>
      </c>
    </row>
    <row r="190" spans="1:8" s="988" customFormat="1" ht="12" customHeight="1">
      <c r="A190" s="1964" t="s">
        <v>1535</v>
      </c>
      <c r="B190" s="1965">
        <v>724</v>
      </c>
      <c r="C190" s="1965">
        <v>450</v>
      </c>
      <c r="D190" s="1965">
        <v>30</v>
      </c>
      <c r="F190" s="1965"/>
      <c r="G190" s="1965"/>
      <c r="H190" s="1965" t="s">
        <v>1536</v>
      </c>
    </row>
    <row r="191" spans="1:8" s="988" customFormat="1" ht="12" customHeight="1">
      <c r="A191" s="1978" t="s">
        <v>1767</v>
      </c>
      <c r="B191" s="1965">
        <v>561</v>
      </c>
      <c r="C191" s="1965">
        <v>288</v>
      </c>
      <c r="D191" s="1965">
        <v>22</v>
      </c>
      <c r="F191" s="1979"/>
      <c r="G191" s="1979"/>
      <c r="H191" s="1986" t="s">
        <v>1768</v>
      </c>
    </row>
    <row r="192" spans="1:8" s="988" customFormat="1" ht="12" customHeight="1">
      <c r="A192" s="1978" t="s">
        <v>2301</v>
      </c>
      <c r="B192" s="1965">
        <v>163</v>
      </c>
      <c r="C192" s="1965">
        <v>86</v>
      </c>
      <c r="D192" s="1972">
        <v>0</v>
      </c>
      <c r="F192" s="1979"/>
      <c r="G192" s="1979"/>
      <c r="H192" s="1986" t="s">
        <v>2300</v>
      </c>
    </row>
    <row r="193" spans="1:8" s="988" customFormat="1" ht="12" customHeight="1">
      <c r="A193" s="1962" t="s">
        <v>990</v>
      </c>
      <c r="B193" s="1963">
        <f>SUM(B194:B202)</f>
        <v>30165</v>
      </c>
      <c r="C193" s="1963">
        <f t="shared" ref="C193:D193" si="5">SUM(C194:C202)</f>
        <v>18197</v>
      </c>
      <c r="D193" s="1963">
        <f t="shared" si="5"/>
        <v>435</v>
      </c>
      <c r="E193" s="994"/>
      <c r="F193" s="1963"/>
      <c r="G193" s="1963"/>
      <c r="H193" s="1963" t="s">
        <v>991</v>
      </c>
    </row>
    <row r="194" spans="1:8" s="988" customFormat="1" ht="12" customHeight="1">
      <c r="A194" s="1239" t="s">
        <v>2396</v>
      </c>
      <c r="B194" s="990"/>
      <c r="C194" s="990"/>
      <c r="D194" s="990"/>
      <c r="F194" s="1980"/>
      <c r="G194" s="1980"/>
      <c r="H194" s="1980" t="s">
        <v>1700</v>
      </c>
    </row>
    <row r="195" spans="1:8" s="988" customFormat="1" ht="12" customHeight="1">
      <c r="A195" s="1239" t="s">
        <v>901</v>
      </c>
      <c r="B195" s="1965">
        <v>10891</v>
      </c>
      <c r="C195" s="1965">
        <v>6429</v>
      </c>
      <c r="D195" s="1965">
        <v>160</v>
      </c>
      <c r="F195" s="1980"/>
      <c r="G195" s="1980"/>
      <c r="H195" s="1980" t="s">
        <v>1761</v>
      </c>
    </row>
    <row r="196" spans="1:8" s="988" customFormat="1" ht="12" customHeight="1">
      <c r="A196" s="1964" t="s">
        <v>914</v>
      </c>
      <c r="B196" s="1965">
        <v>6412</v>
      </c>
      <c r="C196" s="1965">
        <v>4078</v>
      </c>
      <c r="D196" s="1965">
        <v>11</v>
      </c>
      <c r="F196" s="1965"/>
      <c r="G196" s="1965"/>
      <c r="H196" s="1965" t="s">
        <v>900</v>
      </c>
    </row>
    <row r="197" spans="1:8" s="988" customFormat="1" ht="12" customHeight="1">
      <c r="A197" s="1978" t="s">
        <v>915</v>
      </c>
      <c r="B197" s="1965">
        <v>6241</v>
      </c>
      <c r="C197" s="1965">
        <v>3414</v>
      </c>
      <c r="D197" s="1965">
        <v>170</v>
      </c>
      <c r="F197" s="1965"/>
      <c r="G197" s="1965"/>
      <c r="H197" s="1965" t="s">
        <v>879</v>
      </c>
    </row>
    <row r="198" spans="1:8" s="988" customFormat="1" ht="12" customHeight="1">
      <c r="A198" s="1964" t="s">
        <v>1393</v>
      </c>
      <c r="B198" s="1982">
        <v>676</v>
      </c>
      <c r="C198" s="1965">
        <v>326</v>
      </c>
      <c r="D198" s="1972">
        <v>0</v>
      </c>
      <c r="F198" s="1229"/>
      <c r="G198" s="1229"/>
      <c r="H198" s="1229" t="s">
        <v>1775</v>
      </c>
    </row>
    <row r="199" spans="1:8" s="988" customFormat="1" ht="12" customHeight="1">
      <c r="A199" s="1239" t="s">
        <v>992</v>
      </c>
      <c r="B199" s="1965">
        <v>1457</v>
      </c>
      <c r="C199" s="1965">
        <v>790</v>
      </c>
      <c r="D199" s="1965">
        <v>49</v>
      </c>
      <c r="F199" s="1980"/>
      <c r="G199" s="1980"/>
      <c r="H199" s="1980" t="s">
        <v>931</v>
      </c>
    </row>
    <row r="200" spans="1:8" s="988" customFormat="1" ht="12" customHeight="1">
      <c r="A200" s="1964" t="s">
        <v>993</v>
      </c>
      <c r="B200" s="1965">
        <v>1714</v>
      </c>
      <c r="C200" s="1965">
        <v>1077</v>
      </c>
      <c r="D200" s="1965">
        <v>45</v>
      </c>
      <c r="F200" s="1965"/>
      <c r="G200" s="1965"/>
      <c r="H200" s="1965" t="s">
        <v>994</v>
      </c>
    </row>
    <row r="201" spans="1:8" s="988" customFormat="1" ht="12" customHeight="1">
      <c r="A201" s="1964" t="s">
        <v>1394</v>
      </c>
      <c r="B201" s="1965">
        <v>2304</v>
      </c>
      <c r="C201" s="1965">
        <v>1815</v>
      </c>
      <c r="D201" s="1972">
        <v>0</v>
      </c>
      <c r="F201" s="1229"/>
      <c r="G201" s="1229"/>
      <c r="H201" s="1229" t="s">
        <v>1776</v>
      </c>
    </row>
    <row r="202" spans="1:8" s="988" customFormat="1" ht="12" customHeight="1">
      <c r="A202" s="1964" t="s">
        <v>995</v>
      </c>
      <c r="B202" s="1229">
        <v>470</v>
      </c>
      <c r="C202" s="1965">
        <v>268</v>
      </c>
      <c r="D202" s="1972">
        <v>0</v>
      </c>
      <c r="F202" s="1229"/>
      <c r="G202" s="1229"/>
      <c r="H202" s="1229" t="s">
        <v>996</v>
      </c>
    </row>
    <row r="203" spans="1:8" s="988" customFormat="1" ht="12" customHeight="1">
      <c r="A203" s="1962" t="s">
        <v>997</v>
      </c>
      <c r="B203" s="1963">
        <f>SUM(B204:B212)</f>
        <v>35295</v>
      </c>
      <c r="C203" s="1963">
        <f>SUM(C204:C212)</f>
        <v>19563</v>
      </c>
      <c r="D203" s="1987">
        <f>SUM(D204:D212)</f>
        <v>581</v>
      </c>
      <c r="E203" s="994"/>
      <c r="F203" s="1987"/>
      <c r="G203" s="1987"/>
      <c r="H203" s="1987" t="s">
        <v>998</v>
      </c>
    </row>
    <row r="204" spans="1:8" s="988" customFormat="1" ht="12" customHeight="1">
      <c r="A204" s="1978" t="s">
        <v>1777</v>
      </c>
      <c r="B204" s="1965">
        <v>15711</v>
      </c>
      <c r="C204" s="1965">
        <v>7439</v>
      </c>
      <c r="D204" s="1965">
        <v>121</v>
      </c>
      <c r="F204" s="1981"/>
      <c r="G204" s="1981"/>
      <c r="H204" s="1981" t="s">
        <v>2302</v>
      </c>
    </row>
    <row r="205" spans="1:8" s="988" customFormat="1" ht="12" customHeight="1">
      <c r="A205" s="1978" t="s">
        <v>1778</v>
      </c>
      <c r="B205" s="1965">
        <v>7247</v>
      </c>
      <c r="C205" s="1965">
        <v>4468</v>
      </c>
      <c r="D205" s="1965">
        <v>104</v>
      </c>
      <c r="F205" s="1981"/>
      <c r="G205" s="1981"/>
      <c r="H205" s="1981" t="s">
        <v>2206</v>
      </c>
    </row>
    <row r="206" spans="1:8" s="988" customFormat="1" ht="12" customHeight="1">
      <c r="A206" s="1978" t="s">
        <v>1780</v>
      </c>
      <c r="B206" s="1965">
        <v>483</v>
      </c>
      <c r="C206" s="1965">
        <v>315</v>
      </c>
      <c r="D206" s="1972">
        <v>2</v>
      </c>
      <c r="F206" s="1980"/>
      <c r="G206" s="1980"/>
      <c r="H206" s="1988" t="s">
        <v>1781</v>
      </c>
    </row>
    <row r="207" spans="1:8" s="988" customFormat="1" ht="12" customHeight="1">
      <c r="A207" s="1978" t="s">
        <v>1779</v>
      </c>
      <c r="B207" s="1965">
        <v>4221</v>
      </c>
      <c r="C207" s="1965">
        <v>2482</v>
      </c>
      <c r="D207" s="1965">
        <v>199</v>
      </c>
      <c r="F207" s="1980"/>
      <c r="G207" s="1980"/>
      <c r="H207" s="1980" t="s">
        <v>926</v>
      </c>
    </row>
    <row r="208" spans="1:8" s="988" customFormat="1" ht="12" customHeight="1">
      <c r="A208" s="1964" t="s">
        <v>1539</v>
      </c>
      <c r="B208" s="1965">
        <v>932</v>
      </c>
      <c r="C208" s="1965">
        <v>474</v>
      </c>
      <c r="D208" s="1965">
        <v>6</v>
      </c>
      <c r="F208" s="1965"/>
      <c r="G208" s="1965"/>
      <c r="H208" s="1965" t="s">
        <v>1783</v>
      </c>
    </row>
    <row r="209" spans="1:8" s="988" customFormat="1" ht="12" customHeight="1">
      <c r="A209" s="1964" t="s">
        <v>1782</v>
      </c>
      <c r="B209" s="1965">
        <v>3209</v>
      </c>
      <c r="C209" s="1965">
        <v>1861</v>
      </c>
      <c r="D209" s="1965">
        <v>104</v>
      </c>
      <c r="F209" s="1980"/>
      <c r="G209" s="1980"/>
      <c r="H209" s="1980" t="s">
        <v>1538</v>
      </c>
    </row>
    <row r="210" spans="1:8" s="988" customFormat="1">
      <c r="A210" s="1964" t="s">
        <v>2208</v>
      </c>
      <c r="B210" s="1990">
        <v>2341</v>
      </c>
      <c r="C210" s="1965">
        <v>1799</v>
      </c>
      <c r="D210" s="1972">
        <v>0</v>
      </c>
      <c r="F210" s="1991"/>
      <c r="G210" s="1991"/>
      <c r="H210" s="1991" t="s">
        <v>2209</v>
      </c>
    </row>
    <row r="211" spans="1:8" s="988" customFormat="1" ht="12" customHeight="1">
      <c r="A211" s="1964" t="s">
        <v>1784</v>
      </c>
      <c r="B211" s="1965">
        <v>697</v>
      </c>
      <c r="C211" s="1965">
        <v>518</v>
      </c>
      <c r="D211" s="1965">
        <v>43</v>
      </c>
      <c r="F211" s="1965"/>
      <c r="G211" s="1965"/>
      <c r="H211" s="1965" t="s">
        <v>2207</v>
      </c>
    </row>
    <row r="212" spans="1:8" s="988" customFormat="1" ht="12" customHeight="1">
      <c r="A212" s="1964" t="s">
        <v>1785</v>
      </c>
      <c r="B212" s="1989">
        <v>454</v>
      </c>
      <c r="C212" s="1965">
        <v>207</v>
      </c>
      <c r="D212" s="1972">
        <v>2</v>
      </c>
      <c r="F212" s="1989"/>
      <c r="G212" s="1989"/>
      <c r="H212" s="1989" t="s">
        <v>999</v>
      </c>
    </row>
    <row r="213" spans="1:8" s="988" customFormat="1" ht="26.1" customHeight="1">
      <c r="A213" s="2136" t="s">
        <v>10</v>
      </c>
      <c r="B213" s="1963">
        <f>B203+B193+B167+B155+B134+B121+B102+B77+B57+B44+B29+B11</f>
        <v>1102364</v>
      </c>
      <c r="C213" s="1963">
        <f>C203+C193+C167+C155+C134+C121+C102+C77+C57+C44+C29+C11</f>
        <v>618116</v>
      </c>
      <c r="D213" s="1963">
        <f>D203+D193+D167+D155+D134+D121+D102+D77+D57+D44+D29+D11</f>
        <v>15686</v>
      </c>
      <c r="E213" s="994"/>
      <c r="F213" s="949"/>
      <c r="G213" s="949"/>
      <c r="H213" s="2135" t="s">
        <v>11</v>
      </c>
    </row>
    <row r="214" spans="1:8" s="988" customFormat="1">
      <c r="A214" s="994"/>
      <c r="B214" s="994"/>
      <c r="C214" s="994"/>
      <c r="D214" s="994"/>
      <c r="E214" s="994"/>
      <c r="F214" s="994"/>
      <c r="G214" s="994"/>
      <c r="H214" s="994"/>
    </row>
    <row r="215" spans="1:8" s="988" customFormat="1" ht="15.75" customHeight="1">
      <c r="A215" s="1794"/>
      <c r="B215" s="1992"/>
      <c r="C215" s="1992"/>
      <c r="D215" s="1992"/>
      <c r="E215" s="932"/>
    </row>
    <row r="216" spans="1:8" s="988" customFormat="1" ht="14.25" customHeight="1">
      <c r="E216" s="1229"/>
    </row>
    <row r="217" spans="1:8" s="988" customFormat="1" ht="14.25" customHeight="1">
      <c r="A217" s="1993" t="s">
        <v>2176</v>
      </c>
      <c r="D217" s="1229"/>
      <c r="E217" s="1229"/>
      <c r="H217" s="23" t="s">
        <v>2177</v>
      </c>
    </row>
    <row r="218" spans="1:8" s="988" customFormat="1" ht="14.25" customHeight="1">
      <c r="A218" s="1784" t="s">
        <v>1669</v>
      </c>
      <c r="D218" s="1229"/>
      <c r="E218" s="1229"/>
      <c r="H218" s="23" t="s">
        <v>2023</v>
      </c>
    </row>
    <row r="219" spans="1:8" s="988" customFormat="1" ht="14.25" customHeight="1">
      <c r="A219" s="990"/>
      <c r="E219" s="423"/>
    </row>
    <row r="220" spans="1:8" s="988" customFormat="1">
      <c r="A220" s="990"/>
      <c r="B220" s="423"/>
      <c r="C220" s="423"/>
      <c r="D220" s="423"/>
      <c r="E220" s="423"/>
    </row>
    <row r="221" spans="1:8" s="988" customFormat="1">
      <c r="A221" s="990"/>
      <c r="B221" s="423"/>
      <c r="C221" s="423"/>
      <c r="D221" s="423"/>
      <c r="E221" s="423"/>
    </row>
    <row r="222" spans="1:8" s="988" customFormat="1">
      <c r="A222" s="990"/>
      <c r="B222" s="423"/>
      <c r="C222" s="423"/>
      <c r="D222" s="423"/>
      <c r="E222" s="423"/>
    </row>
    <row r="223" spans="1:8" s="988" customFormat="1" ht="15">
      <c r="A223" s="990"/>
      <c r="B223" s="423"/>
      <c r="C223" s="423"/>
      <c r="D223" s="423"/>
      <c r="E223" s="998"/>
    </row>
    <row r="224" spans="1:8" s="988" customFormat="1" ht="15">
      <c r="A224" s="990"/>
      <c r="B224" s="998"/>
      <c r="C224" s="998"/>
      <c r="D224" s="998"/>
      <c r="E224" s="998"/>
    </row>
    <row r="225" spans="1:5" s="988" customFormat="1" ht="17.100000000000001" customHeight="1">
      <c r="A225" s="990"/>
      <c r="B225" s="998"/>
      <c r="C225" s="998"/>
      <c r="D225" s="998"/>
      <c r="E225" s="998"/>
    </row>
    <row r="226" spans="1:5" s="988" customFormat="1" ht="14.1" customHeight="1">
      <c r="A226" s="990"/>
      <c r="B226" s="998"/>
      <c r="C226" s="998"/>
      <c r="D226" s="998"/>
      <c r="E226" s="998"/>
    </row>
    <row r="227" spans="1:5" s="988" customFormat="1" ht="14.1" customHeight="1">
      <c r="A227" s="990"/>
      <c r="B227" s="998"/>
      <c r="C227" s="998"/>
      <c r="D227" s="998"/>
      <c r="E227" s="998"/>
    </row>
    <row r="228" spans="1:5" s="988" customFormat="1" ht="15">
      <c r="A228" s="990"/>
      <c r="B228" s="998"/>
      <c r="C228" s="998"/>
      <c r="D228" s="998"/>
      <c r="E228" s="1003"/>
    </row>
    <row r="229" spans="1:5" s="988" customFormat="1">
      <c r="A229" s="990"/>
      <c r="B229" s="1003"/>
      <c r="C229" s="1003"/>
      <c r="D229" s="1003"/>
      <c r="E229" s="423"/>
    </row>
    <row r="230" spans="1:5" s="988" customFormat="1">
      <c r="A230" s="990"/>
      <c r="B230" s="423"/>
      <c r="C230" s="423"/>
      <c r="D230" s="423"/>
      <c r="E230" s="423"/>
    </row>
    <row r="231" spans="1:5" s="988" customFormat="1" ht="15">
      <c r="A231" s="990"/>
      <c r="B231" s="423"/>
      <c r="C231" s="423"/>
      <c r="D231" s="423"/>
      <c r="E231" s="998"/>
    </row>
    <row r="232" spans="1:5" s="988" customFormat="1" ht="15.75" customHeight="1">
      <c r="A232" s="990"/>
      <c r="B232" s="998"/>
      <c r="C232" s="998"/>
      <c r="D232" s="998"/>
      <c r="E232" s="998"/>
    </row>
    <row r="233" spans="1:5" s="988" customFormat="1" ht="15" customHeight="1">
      <c r="A233" s="990"/>
      <c r="B233" s="998"/>
      <c r="C233" s="998"/>
      <c r="D233" s="998"/>
      <c r="E233" s="998"/>
    </row>
    <row r="234" spans="1:5" s="988" customFormat="1" ht="15" customHeight="1">
      <c r="A234" s="990"/>
      <c r="B234" s="998"/>
      <c r="C234" s="998"/>
      <c r="D234" s="998"/>
      <c r="E234" s="998"/>
    </row>
    <row r="235" spans="1:5" s="988" customFormat="1" ht="15">
      <c r="A235" s="990"/>
      <c r="B235" s="998"/>
      <c r="C235" s="998"/>
      <c r="D235" s="998"/>
      <c r="E235" s="998"/>
    </row>
    <row r="236" spans="1:5" s="988" customFormat="1" ht="15">
      <c r="A236" s="990"/>
      <c r="B236" s="998"/>
      <c r="C236" s="998"/>
      <c r="D236" s="998"/>
      <c r="E236" s="1003"/>
    </row>
    <row r="237" spans="1:5" s="988" customFormat="1">
      <c r="A237" s="990"/>
      <c r="B237" s="1003"/>
      <c r="C237" s="1003"/>
      <c r="D237" s="1003"/>
      <c r="E237" s="1003"/>
    </row>
    <row r="238" spans="1:5" s="988" customFormat="1">
      <c r="A238" s="990"/>
      <c r="B238" s="1003"/>
      <c r="C238" s="1003"/>
      <c r="D238" s="1003"/>
    </row>
    <row r="239" spans="1:5" s="988" customFormat="1">
      <c r="A239" s="990"/>
      <c r="E239" s="423"/>
    </row>
    <row r="240" spans="1:5" s="988" customFormat="1">
      <c r="A240" s="990"/>
      <c r="B240" s="423"/>
      <c r="C240" s="423"/>
      <c r="D240" s="423"/>
      <c r="E240" s="423"/>
    </row>
    <row r="241" spans="1:4" s="988" customFormat="1" ht="17.100000000000001" customHeight="1">
      <c r="A241" s="990"/>
      <c r="B241" s="423"/>
      <c r="C241" s="423"/>
      <c r="D241" s="423"/>
    </row>
    <row r="242" spans="1:4" s="988" customFormat="1" ht="12.95" customHeight="1"/>
    <row r="243" spans="1:4" s="988" customFormat="1" ht="12.95" customHeight="1"/>
    <row r="249" spans="1:4" ht="15.75" customHeight="1"/>
    <row r="250" spans="1:4" ht="14.25" customHeight="1"/>
    <row r="251" spans="1:4" ht="14.25" customHeight="1"/>
    <row r="266" ht="15.75" customHeight="1"/>
    <row r="267" ht="14.25" customHeight="1"/>
    <row r="268" ht="14.25" customHeight="1"/>
  </sheetData>
  <mergeCells count="5">
    <mergeCell ref="B97:C97"/>
    <mergeCell ref="B98:C98"/>
    <mergeCell ref="G4:H4"/>
    <mergeCell ref="B7:C7"/>
    <mergeCell ref="D7:E7"/>
  </mergeCells>
  <printOptions gridLinesSet="0"/>
  <pageMargins left="0.39308608058608058" right="0.78740157480314965" top="0.87957875457875456" bottom="0.7651041666666667" header="0.51181102362204722" footer="0.51181102362204722"/>
  <pageSetup paperSize="9" scale="51" pageOrder="overThenDown" orientation="portrait" r:id="rId1"/>
  <headerFooter alignWithMargins="0"/>
  <rowBreaks count="1" manualBreakCount="1">
    <brk id="91" max="7" man="1"/>
  </rowBreaks>
</worksheet>
</file>

<file path=xl/worksheets/sheet48.xml><?xml version="1.0" encoding="utf-8"?>
<worksheet xmlns="http://schemas.openxmlformats.org/spreadsheetml/2006/main" xmlns:r="http://schemas.openxmlformats.org/officeDocument/2006/relationships">
  <sheetPr syncVertical="1" syncRef="A1">
    <tabColor rgb="FF7030A0"/>
  </sheetPr>
  <dimension ref="A1:H131"/>
  <sheetViews>
    <sheetView showGridLines="0" view="pageLayout" zoomScale="70" zoomScalePageLayoutView="70" workbookViewId="0">
      <selection activeCell="D7" sqref="D7:D8"/>
    </sheetView>
  </sheetViews>
  <sheetFormatPr baseColWidth="10" defaultColWidth="10.85546875" defaultRowHeight="12.75"/>
  <cols>
    <col min="1" max="1" width="39" style="2081" customWidth="1"/>
    <col min="2" max="2" width="7.85546875" style="2081" customWidth="1"/>
    <col min="3" max="3" width="7.5703125" style="2081" customWidth="1"/>
    <col min="4" max="4" width="8.140625" style="2081" customWidth="1"/>
    <col min="5" max="5" width="8.85546875" style="121" customWidth="1"/>
    <col min="6" max="6" width="8.42578125" style="121" customWidth="1"/>
    <col min="7" max="7" width="9.140625" style="121" customWidth="1"/>
    <col min="8" max="8" width="33.140625" style="2081" customWidth="1"/>
    <col min="9" max="198" width="10.85546875" style="2081"/>
    <col min="199" max="199" width="43" style="2081" customWidth="1"/>
    <col min="200" max="203" width="8.42578125" style="2081" customWidth="1"/>
    <col min="204" max="204" width="34.42578125" style="2081" customWidth="1"/>
    <col min="205" max="205" width="4.42578125" style="2081" customWidth="1"/>
    <col min="206" max="206" width="9.85546875" style="2081" customWidth="1"/>
    <col min="207" max="207" width="16.42578125" style="2081" customWidth="1"/>
    <col min="208" max="208" width="9.85546875" style="2081" customWidth="1"/>
    <col min="209" max="210" width="11" style="2081" customWidth="1"/>
    <col min="211" max="220" width="9.85546875" style="2081" customWidth="1"/>
    <col min="221" max="224" width="11" style="2081" customWidth="1"/>
    <col min="225" max="225" width="14.42578125" style="2081" customWidth="1"/>
    <col min="226" max="226" width="4.140625" style="2081" customWidth="1"/>
    <col min="227" max="227" width="13.42578125" style="2081" customWidth="1"/>
    <col min="228" max="228" width="28.140625" style="2081" customWidth="1"/>
    <col min="229" max="229" width="11" style="2081" customWidth="1"/>
    <col min="230" max="230" width="14.42578125" style="2081" customWidth="1"/>
    <col min="231" max="231" width="4.140625" style="2081" customWidth="1"/>
    <col min="232" max="233" width="11" style="2081" customWidth="1"/>
    <col min="234" max="234" width="14.42578125" style="2081" customWidth="1"/>
    <col min="235" max="235" width="4.140625" style="2081" customWidth="1"/>
    <col min="236" max="236" width="14.42578125" style="2081" customWidth="1"/>
    <col min="237" max="454" width="10.85546875" style="2081"/>
    <col min="455" max="455" width="43" style="2081" customWidth="1"/>
    <col min="456" max="459" width="8.42578125" style="2081" customWidth="1"/>
    <col min="460" max="460" width="34.42578125" style="2081" customWidth="1"/>
    <col min="461" max="461" width="4.42578125" style="2081" customWidth="1"/>
    <col min="462" max="462" width="9.85546875" style="2081" customWidth="1"/>
    <col min="463" max="463" width="16.42578125" style="2081" customWidth="1"/>
    <col min="464" max="464" width="9.85546875" style="2081" customWidth="1"/>
    <col min="465" max="466" width="11" style="2081" customWidth="1"/>
    <col min="467" max="476" width="9.85546875" style="2081" customWidth="1"/>
    <col min="477" max="480" width="11" style="2081" customWidth="1"/>
    <col min="481" max="481" width="14.42578125" style="2081" customWidth="1"/>
    <col min="482" max="482" width="4.140625" style="2081" customWidth="1"/>
    <col min="483" max="483" width="13.42578125" style="2081" customWidth="1"/>
    <col min="484" max="484" width="28.140625" style="2081" customWidth="1"/>
    <col min="485" max="485" width="11" style="2081" customWidth="1"/>
    <col min="486" max="486" width="14.42578125" style="2081" customWidth="1"/>
    <col min="487" max="487" width="4.140625" style="2081" customWidth="1"/>
    <col min="488" max="489" width="11" style="2081" customWidth="1"/>
    <col min="490" max="490" width="14.42578125" style="2081" customWidth="1"/>
    <col min="491" max="491" width="4.140625" style="2081" customWidth="1"/>
    <col min="492" max="492" width="14.42578125" style="2081" customWidth="1"/>
    <col min="493" max="710" width="10.85546875" style="2081"/>
    <col min="711" max="711" width="43" style="2081" customWidth="1"/>
    <col min="712" max="715" width="8.42578125" style="2081" customWidth="1"/>
    <col min="716" max="716" width="34.42578125" style="2081" customWidth="1"/>
    <col min="717" max="717" width="4.42578125" style="2081" customWidth="1"/>
    <col min="718" max="718" width="9.85546875" style="2081" customWidth="1"/>
    <col min="719" max="719" width="16.42578125" style="2081" customWidth="1"/>
    <col min="720" max="720" width="9.85546875" style="2081" customWidth="1"/>
    <col min="721" max="722" width="11" style="2081" customWidth="1"/>
    <col min="723" max="732" width="9.85546875" style="2081" customWidth="1"/>
    <col min="733" max="736" width="11" style="2081" customWidth="1"/>
    <col min="737" max="737" width="14.42578125" style="2081" customWidth="1"/>
    <col min="738" max="738" width="4.140625" style="2081" customWidth="1"/>
    <col min="739" max="739" width="13.42578125" style="2081" customWidth="1"/>
    <col min="740" max="740" width="28.140625" style="2081" customWidth="1"/>
    <col min="741" max="741" width="11" style="2081" customWidth="1"/>
    <col min="742" max="742" width="14.42578125" style="2081" customWidth="1"/>
    <col min="743" max="743" width="4.140625" style="2081" customWidth="1"/>
    <col min="744" max="745" width="11" style="2081" customWidth="1"/>
    <col min="746" max="746" width="14.42578125" style="2081" customWidth="1"/>
    <col min="747" max="747" width="4.140625" style="2081" customWidth="1"/>
    <col min="748" max="748" width="14.42578125" style="2081" customWidth="1"/>
    <col min="749" max="966" width="10.85546875" style="2081"/>
    <col min="967" max="967" width="43" style="2081" customWidth="1"/>
    <col min="968" max="971" width="8.42578125" style="2081" customWidth="1"/>
    <col min="972" max="972" width="34.42578125" style="2081" customWidth="1"/>
    <col min="973" max="973" width="4.42578125" style="2081" customWidth="1"/>
    <col min="974" max="974" width="9.85546875" style="2081" customWidth="1"/>
    <col min="975" max="975" width="16.42578125" style="2081" customWidth="1"/>
    <col min="976" max="976" width="9.85546875" style="2081" customWidth="1"/>
    <col min="977" max="978" width="11" style="2081" customWidth="1"/>
    <col min="979" max="988" width="9.85546875" style="2081" customWidth="1"/>
    <col min="989" max="992" width="11" style="2081" customWidth="1"/>
    <col min="993" max="993" width="14.42578125" style="2081" customWidth="1"/>
    <col min="994" max="994" width="4.140625" style="2081" customWidth="1"/>
    <col min="995" max="995" width="13.42578125" style="2081" customWidth="1"/>
    <col min="996" max="996" width="28.140625" style="2081" customWidth="1"/>
    <col min="997" max="997" width="11" style="2081" customWidth="1"/>
    <col min="998" max="998" width="14.42578125" style="2081" customWidth="1"/>
    <col min="999" max="999" width="4.140625" style="2081" customWidth="1"/>
    <col min="1000" max="1001" width="11" style="2081" customWidth="1"/>
    <col min="1002" max="1002" width="14.42578125" style="2081" customWidth="1"/>
    <col min="1003" max="1003" width="4.140625" style="2081" customWidth="1"/>
    <col min="1004" max="1004" width="14.42578125" style="2081" customWidth="1"/>
    <col min="1005" max="1222" width="10.85546875" style="2081"/>
    <col min="1223" max="1223" width="43" style="2081" customWidth="1"/>
    <col min="1224" max="1227" width="8.42578125" style="2081" customWidth="1"/>
    <col min="1228" max="1228" width="34.42578125" style="2081" customWidth="1"/>
    <col min="1229" max="1229" width="4.42578125" style="2081" customWidth="1"/>
    <col min="1230" max="1230" width="9.85546875" style="2081" customWidth="1"/>
    <col min="1231" max="1231" width="16.42578125" style="2081" customWidth="1"/>
    <col min="1232" max="1232" width="9.85546875" style="2081" customWidth="1"/>
    <col min="1233" max="1234" width="11" style="2081" customWidth="1"/>
    <col min="1235" max="1244" width="9.85546875" style="2081" customWidth="1"/>
    <col min="1245" max="1248" width="11" style="2081" customWidth="1"/>
    <col min="1249" max="1249" width="14.42578125" style="2081" customWidth="1"/>
    <col min="1250" max="1250" width="4.140625" style="2081" customWidth="1"/>
    <col min="1251" max="1251" width="13.42578125" style="2081" customWidth="1"/>
    <col min="1252" max="1252" width="28.140625" style="2081" customWidth="1"/>
    <col min="1253" max="1253" width="11" style="2081" customWidth="1"/>
    <col min="1254" max="1254" width="14.42578125" style="2081" customWidth="1"/>
    <col min="1255" max="1255" width="4.140625" style="2081" customWidth="1"/>
    <col min="1256" max="1257" width="11" style="2081" customWidth="1"/>
    <col min="1258" max="1258" width="14.42578125" style="2081" customWidth="1"/>
    <col min="1259" max="1259" width="4.140625" style="2081" customWidth="1"/>
    <col min="1260" max="1260" width="14.42578125" style="2081" customWidth="1"/>
    <col min="1261" max="1478" width="10.85546875" style="2081"/>
    <col min="1479" max="1479" width="43" style="2081" customWidth="1"/>
    <col min="1480" max="1483" width="8.42578125" style="2081" customWidth="1"/>
    <col min="1484" max="1484" width="34.42578125" style="2081" customWidth="1"/>
    <col min="1485" max="1485" width="4.42578125" style="2081" customWidth="1"/>
    <col min="1486" max="1486" width="9.85546875" style="2081" customWidth="1"/>
    <col min="1487" max="1487" width="16.42578125" style="2081" customWidth="1"/>
    <col min="1488" max="1488" width="9.85546875" style="2081" customWidth="1"/>
    <col min="1489" max="1490" width="11" style="2081" customWidth="1"/>
    <col min="1491" max="1500" width="9.85546875" style="2081" customWidth="1"/>
    <col min="1501" max="1504" width="11" style="2081" customWidth="1"/>
    <col min="1505" max="1505" width="14.42578125" style="2081" customWidth="1"/>
    <col min="1506" max="1506" width="4.140625" style="2081" customWidth="1"/>
    <col min="1507" max="1507" width="13.42578125" style="2081" customWidth="1"/>
    <col min="1508" max="1508" width="28.140625" style="2081" customWidth="1"/>
    <col min="1509" max="1509" width="11" style="2081" customWidth="1"/>
    <col min="1510" max="1510" width="14.42578125" style="2081" customWidth="1"/>
    <col min="1511" max="1511" width="4.140625" style="2081" customWidth="1"/>
    <col min="1512" max="1513" width="11" style="2081" customWidth="1"/>
    <col min="1514" max="1514" width="14.42578125" style="2081" customWidth="1"/>
    <col min="1515" max="1515" width="4.140625" style="2081" customWidth="1"/>
    <col min="1516" max="1516" width="14.42578125" style="2081" customWidth="1"/>
    <col min="1517" max="1734" width="10.85546875" style="2081"/>
    <col min="1735" max="1735" width="43" style="2081" customWidth="1"/>
    <col min="1736" max="1739" width="8.42578125" style="2081" customWidth="1"/>
    <col min="1740" max="1740" width="34.42578125" style="2081" customWidth="1"/>
    <col min="1741" max="1741" width="4.42578125" style="2081" customWidth="1"/>
    <col min="1742" max="1742" width="9.85546875" style="2081" customWidth="1"/>
    <col min="1743" max="1743" width="16.42578125" style="2081" customWidth="1"/>
    <col min="1744" max="1744" width="9.85546875" style="2081" customWidth="1"/>
    <col min="1745" max="1746" width="11" style="2081" customWidth="1"/>
    <col min="1747" max="1756" width="9.85546875" style="2081" customWidth="1"/>
    <col min="1757" max="1760" width="11" style="2081" customWidth="1"/>
    <col min="1761" max="1761" width="14.42578125" style="2081" customWidth="1"/>
    <col min="1762" max="1762" width="4.140625" style="2081" customWidth="1"/>
    <col min="1763" max="1763" width="13.42578125" style="2081" customWidth="1"/>
    <col min="1764" max="1764" width="28.140625" style="2081" customWidth="1"/>
    <col min="1765" max="1765" width="11" style="2081" customWidth="1"/>
    <col min="1766" max="1766" width="14.42578125" style="2081" customWidth="1"/>
    <col min="1767" max="1767" width="4.140625" style="2081" customWidth="1"/>
    <col min="1768" max="1769" width="11" style="2081" customWidth="1"/>
    <col min="1770" max="1770" width="14.42578125" style="2081" customWidth="1"/>
    <col min="1771" max="1771" width="4.140625" style="2081" customWidth="1"/>
    <col min="1772" max="1772" width="14.42578125" style="2081" customWidth="1"/>
    <col min="1773" max="1990" width="10.85546875" style="2081"/>
    <col min="1991" max="1991" width="43" style="2081" customWidth="1"/>
    <col min="1992" max="1995" width="8.42578125" style="2081" customWidth="1"/>
    <col min="1996" max="1996" width="34.42578125" style="2081" customWidth="1"/>
    <col min="1997" max="1997" width="4.42578125" style="2081" customWidth="1"/>
    <col min="1998" max="1998" width="9.85546875" style="2081" customWidth="1"/>
    <col min="1999" max="1999" width="16.42578125" style="2081" customWidth="1"/>
    <col min="2000" max="2000" width="9.85546875" style="2081" customWidth="1"/>
    <col min="2001" max="2002" width="11" style="2081" customWidth="1"/>
    <col min="2003" max="2012" width="9.85546875" style="2081" customWidth="1"/>
    <col min="2013" max="2016" width="11" style="2081" customWidth="1"/>
    <col min="2017" max="2017" width="14.42578125" style="2081" customWidth="1"/>
    <col min="2018" max="2018" width="4.140625" style="2081" customWidth="1"/>
    <col min="2019" max="2019" width="13.42578125" style="2081" customWidth="1"/>
    <col min="2020" max="2020" width="28.140625" style="2081" customWidth="1"/>
    <col min="2021" max="2021" width="11" style="2081" customWidth="1"/>
    <col min="2022" max="2022" width="14.42578125" style="2081" customWidth="1"/>
    <col min="2023" max="2023" width="4.140625" style="2081" customWidth="1"/>
    <col min="2024" max="2025" width="11" style="2081" customWidth="1"/>
    <col min="2026" max="2026" width="14.42578125" style="2081" customWidth="1"/>
    <col min="2027" max="2027" width="4.140625" style="2081" customWidth="1"/>
    <col min="2028" max="2028" width="14.42578125" style="2081" customWidth="1"/>
    <col min="2029" max="2246" width="10.85546875" style="2081"/>
    <col min="2247" max="2247" width="43" style="2081" customWidth="1"/>
    <col min="2248" max="2251" width="8.42578125" style="2081" customWidth="1"/>
    <col min="2252" max="2252" width="34.42578125" style="2081" customWidth="1"/>
    <col min="2253" max="2253" width="4.42578125" style="2081" customWidth="1"/>
    <col min="2254" max="2254" width="9.85546875" style="2081" customWidth="1"/>
    <col min="2255" max="2255" width="16.42578125" style="2081" customWidth="1"/>
    <col min="2256" max="2256" width="9.85546875" style="2081" customWidth="1"/>
    <col min="2257" max="2258" width="11" style="2081" customWidth="1"/>
    <col min="2259" max="2268" width="9.85546875" style="2081" customWidth="1"/>
    <col min="2269" max="2272" width="11" style="2081" customWidth="1"/>
    <col min="2273" max="2273" width="14.42578125" style="2081" customWidth="1"/>
    <col min="2274" max="2274" width="4.140625" style="2081" customWidth="1"/>
    <col min="2275" max="2275" width="13.42578125" style="2081" customWidth="1"/>
    <col min="2276" max="2276" width="28.140625" style="2081" customWidth="1"/>
    <col min="2277" max="2277" width="11" style="2081" customWidth="1"/>
    <col min="2278" max="2278" width="14.42578125" style="2081" customWidth="1"/>
    <col min="2279" max="2279" width="4.140625" style="2081" customWidth="1"/>
    <col min="2280" max="2281" width="11" style="2081" customWidth="1"/>
    <col min="2282" max="2282" width="14.42578125" style="2081" customWidth="1"/>
    <col min="2283" max="2283" width="4.140625" style="2081" customWidth="1"/>
    <col min="2284" max="2284" width="14.42578125" style="2081" customWidth="1"/>
    <col min="2285" max="2502" width="10.85546875" style="2081"/>
    <col min="2503" max="2503" width="43" style="2081" customWidth="1"/>
    <col min="2504" max="2507" width="8.42578125" style="2081" customWidth="1"/>
    <col min="2508" max="2508" width="34.42578125" style="2081" customWidth="1"/>
    <col min="2509" max="2509" width="4.42578125" style="2081" customWidth="1"/>
    <col min="2510" max="2510" width="9.85546875" style="2081" customWidth="1"/>
    <col min="2511" max="2511" width="16.42578125" style="2081" customWidth="1"/>
    <col min="2512" max="2512" width="9.85546875" style="2081" customWidth="1"/>
    <col min="2513" max="2514" width="11" style="2081" customWidth="1"/>
    <col min="2515" max="2524" width="9.85546875" style="2081" customWidth="1"/>
    <col min="2525" max="2528" width="11" style="2081" customWidth="1"/>
    <col min="2529" max="2529" width="14.42578125" style="2081" customWidth="1"/>
    <col min="2530" max="2530" width="4.140625" style="2081" customWidth="1"/>
    <col min="2531" max="2531" width="13.42578125" style="2081" customWidth="1"/>
    <col min="2532" max="2532" width="28.140625" style="2081" customWidth="1"/>
    <col min="2533" max="2533" width="11" style="2081" customWidth="1"/>
    <col min="2534" max="2534" width="14.42578125" style="2081" customWidth="1"/>
    <col min="2535" max="2535" width="4.140625" style="2081" customWidth="1"/>
    <col min="2536" max="2537" width="11" style="2081" customWidth="1"/>
    <col min="2538" max="2538" width="14.42578125" style="2081" customWidth="1"/>
    <col min="2539" max="2539" width="4.140625" style="2081" customWidth="1"/>
    <col min="2540" max="2540" width="14.42578125" style="2081" customWidth="1"/>
    <col min="2541" max="2758" width="10.85546875" style="2081"/>
    <col min="2759" max="2759" width="43" style="2081" customWidth="1"/>
    <col min="2760" max="2763" width="8.42578125" style="2081" customWidth="1"/>
    <col min="2764" max="2764" width="34.42578125" style="2081" customWidth="1"/>
    <col min="2765" max="2765" width="4.42578125" style="2081" customWidth="1"/>
    <col min="2766" max="2766" width="9.85546875" style="2081" customWidth="1"/>
    <col min="2767" max="2767" width="16.42578125" style="2081" customWidth="1"/>
    <col min="2768" max="2768" width="9.85546875" style="2081" customWidth="1"/>
    <col min="2769" max="2770" width="11" style="2081" customWidth="1"/>
    <col min="2771" max="2780" width="9.85546875" style="2081" customWidth="1"/>
    <col min="2781" max="2784" width="11" style="2081" customWidth="1"/>
    <col min="2785" max="2785" width="14.42578125" style="2081" customWidth="1"/>
    <col min="2786" max="2786" width="4.140625" style="2081" customWidth="1"/>
    <col min="2787" max="2787" width="13.42578125" style="2081" customWidth="1"/>
    <col min="2788" max="2788" width="28.140625" style="2081" customWidth="1"/>
    <col min="2789" max="2789" width="11" style="2081" customWidth="1"/>
    <col min="2790" max="2790" width="14.42578125" style="2081" customWidth="1"/>
    <col min="2791" max="2791" width="4.140625" style="2081" customWidth="1"/>
    <col min="2792" max="2793" width="11" style="2081" customWidth="1"/>
    <col min="2794" max="2794" width="14.42578125" style="2081" customWidth="1"/>
    <col min="2795" max="2795" width="4.140625" style="2081" customWidth="1"/>
    <col min="2796" max="2796" width="14.42578125" style="2081" customWidth="1"/>
    <col min="2797" max="3014" width="10.85546875" style="2081"/>
    <col min="3015" max="3015" width="43" style="2081" customWidth="1"/>
    <col min="3016" max="3019" width="8.42578125" style="2081" customWidth="1"/>
    <col min="3020" max="3020" width="34.42578125" style="2081" customWidth="1"/>
    <col min="3021" max="3021" width="4.42578125" style="2081" customWidth="1"/>
    <col min="3022" max="3022" width="9.85546875" style="2081" customWidth="1"/>
    <col min="3023" max="3023" width="16.42578125" style="2081" customWidth="1"/>
    <col min="3024" max="3024" width="9.85546875" style="2081" customWidth="1"/>
    <col min="3025" max="3026" width="11" style="2081" customWidth="1"/>
    <col min="3027" max="3036" width="9.85546875" style="2081" customWidth="1"/>
    <col min="3037" max="3040" width="11" style="2081" customWidth="1"/>
    <col min="3041" max="3041" width="14.42578125" style="2081" customWidth="1"/>
    <col min="3042" max="3042" width="4.140625" style="2081" customWidth="1"/>
    <col min="3043" max="3043" width="13.42578125" style="2081" customWidth="1"/>
    <col min="3044" max="3044" width="28.140625" style="2081" customWidth="1"/>
    <col min="3045" max="3045" width="11" style="2081" customWidth="1"/>
    <col min="3046" max="3046" width="14.42578125" style="2081" customWidth="1"/>
    <col min="3047" max="3047" width="4.140625" style="2081" customWidth="1"/>
    <col min="3048" max="3049" width="11" style="2081" customWidth="1"/>
    <col min="3050" max="3050" width="14.42578125" style="2081" customWidth="1"/>
    <col min="3051" max="3051" width="4.140625" style="2081" customWidth="1"/>
    <col min="3052" max="3052" width="14.42578125" style="2081" customWidth="1"/>
    <col min="3053" max="3270" width="10.85546875" style="2081"/>
    <col min="3271" max="3271" width="43" style="2081" customWidth="1"/>
    <col min="3272" max="3275" width="8.42578125" style="2081" customWidth="1"/>
    <col min="3276" max="3276" width="34.42578125" style="2081" customWidth="1"/>
    <col min="3277" max="3277" width="4.42578125" style="2081" customWidth="1"/>
    <col min="3278" max="3278" width="9.85546875" style="2081" customWidth="1"/>
    <col min="3279" max="3279" width="16.42578125" style="2081" customWidth="1"/>
    <col min="3280" max="3280" width="9.85546875" style="2081" customWidth="1"/>
    <col min="3281" max="3282" width="11" style="2081" customWidth="1"/>
    <col min="3283" max="3292" width="9.85546875" style="2081" customWidth="1"/>
    <col min="3293" max="3296" width="11" style="2081" customWidth="1"/>
    <col min="3297" max="3297" width="14.42578125" style="2081" customWidth="1"/>
    <col min="3298" max="3298" width="4.140625" style="2081" customWidth="1"/>
    <col min="3299" max="3299" width="13.42578125" style="2081" customWidth="1"/>
    <col min="3300" max="3300" width="28.140625" style="2081" customWidth="1"/>
    <col min="3301" max="3301" width="11" style="2081" customWidth="1"/>
    <col min="3302" max="3302" width="14.42578125" style="2081" customWidth="1"/>
    <col min="3303" max="3303" width="4.140625" style="2081" customWidth="1"/>
    <col min="3304" max="3305" width="11" style="2081" customWidth="1"/>
    <col min="3306" max="3306" width="14.42578125" style="2081" customWidth="1"/>
    <col min="3307" max="3307" width="4.140625" style="2081" customWidth="1"/>
    <col min="3308" max="3308" width="14.42578125" style="2081" customWidth="1"/>
    <col min="3309" max="3526" width="10.85546875" style="2081"/>
    <col min="3527" max="3527" width="43" style="2081" customWidth="1"/>
    <col min="3528" max="3531" width="8.42578125" style="2081" customWidth="1"/>
    <col min="3532" max="3532" width="34.42578125" style="2081" customWidth="1"/>
    <col min="3533" max="3533" width="4.42578125" style="2081" customWidth="1"/>
    <col min="3534" max="3534" width="9.85546875" style="2081" customWidth="1"/>
    <col min="3535" max="3535" width="16.42578125" style="2081" customWidth="1"/>
    <col min="3536" max="3536" width="9.85546875" style="2081" customWidth="1"/>
    <col min="3537" max="3538" width="11" style="2081" customWidth="1"/>
    <col min="3539" max="3548" width="9.85546875" style="2081" customWidth="1"/>
    <col min="3549" max="3552" width="11" style="2081" customWidth="1"/>
    <col min="3553" max="3553" width="14.42578125" style="2081" customWidth="1"/>
    <col min="3554" max="3554" width="4.140625" style="2081" customWidth="1"/>
    <col min="3555" max="3555" width="13.42578125" style="2081" customWidth="1"/>
    <col min="3556" max="3556" width="28.140625" style="2081" customWidth="1"/>
    <col min="3557" max="3557" width="11" style="2081" customWidth="1"/>
    <col min="3558" max="3558" width="14.42578125" style="2081" customWidth="1"/>
    <col min="3559" max="3559" width="4.140625" style="2081" customWidth="1"/>
    <col min="3560" max="3561" width="11" style="2081" customWidth="1"/>
    <col min="3562" max="3562" width="14.42578125" style="2081" customWidth="1"/>
    <col min="3563" max="3563" width="4.140625" style="2081" customWidth="1"/>
    <col min="3564" max="3564" width="14.42578125" style="2081" customWidth="1"/>
    <col min="3565" max="3782" width="10.85546875" style="2081"/>
    <col min="3783" max="3783" width="43" style="2081" customWidth="1"/>
    <col min="3784" max="3787" width="8.42578125" style="2081" customWidth="1"/>
    <col min="3788" max="3788" width="34.42578125" style="2081" customWidth="1"/>
    <col min="3789" max="3789" width="4.42578125" style="2081" customWidth="1"/>
    <col min="3790" max="3790" width="9.85546875" style="2081" customWidth="1"/>
    <col min="3791" max="3791" width="16.42578125" style="2081" customWidth="1"/>
    <col min="3792" max="3792" width="9.85546875" style="2081" customWidth="1"/>
    <col min="3793" max="3794" width="11" style="2081" customWidth="1"/>
    <col min="3795" max="3804" width="9.85546875" style="2081" customWidth="1"/>
    <col min="3805" max="3808" width="11" style="2081" customWidth="1"/>
    <col min="3809" max="3809" width="14.42578125" style="2081" customWidth="1"/>
    <col min="3810" max="3810" width="4.140625" style="2081" customWidth="1"/>
    <col min="3811" max="3811" width="13.42578125" style="2081" customWidth="1"/>
    <col min="3812" max="3812" width="28.140625" style="2081" customWidth="1"/>
    <col min="3813" max="3813" width="11" style="2081" customWidth="1"/>
    <col min="3814" max="3814" width="14.42578125" style="2081" customWidth="1"/>
    <col min="3815" max="3815" width="4.140625" style="2081" customWidth="1"/>
    <col min="3816" max="3817" width="11" style="2081" customWidth="1"/>
    <col min="3818" max="3818" width="14.42578125" style="2081" customWidth="1"/>
    <col min="3819" max="3819" width="4.140625" style="2081" customWidth="1"/>
    <col min="3820" max="3820" width="14.42578125" style="2081" customWidth="1"/>
    <col min="3821" max="4038" width="10.85546875" style="2081"/>
    <col min="4039" max="4039" width="43" style="2081" customWidth="1"/>
    <col min="4040" max="4043" width="8.42578125" style="2081" customWidth="1"/>
    <col min="4044" max="4044" width="34.42578125" style="2081" customWidth="1"/>
    <col min="4045" max="4045" width="4.42578125" style="2081" customWidth="1"/>
    <col min="4046" max="4046" width="9.85546875" style="2081" customWidth="1"/>
    <col min="4047" max="4047" width="16.42578125" style="2081" customWidth="1"/>
    <col min="4048" max="4048" width="9.85546875" style="2081" customWidth="1"/>
    <col min="4049" max="4050" width="11" style="2081" customWidth="1"/>
    <col min="4051" max="4060" width="9.85546875" style="2081" customWidth="1"/>
    <col min="4061" max="4064" width="11" style="2081" customWidth="1"/>
    <col min="4065" max="4065" width="14.42578125" style="2081" customWidth="1"/>
    <col min="4066" max="4066" width="4.140625" style="2081" customWidth="1"/>
    <col min="4067" max="4067" width="13.42578125" style="2081" customWidth="1"/>
    <col min="4068" max="4068" width="28.140625" style="2081" customWidth="1"/>
    <col min="4069" max="4069" width="11" style="2081" customWidth="1"/>
    <col min="4070" max="4070" width="14.42578125" style="2081" customWidth="1"/>
    <col min="4071" max="4071" width="4.140625" style="2081" customWidth="1"/>
    <col min="4072" max="4073" width="11" style="2081" customWidth="1"/>
    <col min="4074" max="4074" width="14.42578125" style="2081" customWidth="1"/>
    <col min="4075" max="4075" width="4.140625" style="2081" customWidth="1"/>
    <col min="4076" max="4076" width="14.42578125" style="2081" customWidth="1"/>
    <col min="4077" max="4294" width="10.85546875" style="2081"/>
    <col min="4295" max="4295" width="43" style="2081" customWidth="1"/>
    <col min="4296" max="4299" width="8.42578125" style="2081" customWidth="1"/>
    <col min="4300" max="4300" width="34.42578125" style="2081" customWidth="1"/>
    <col min="4301" max="4301" width="4.42578125" style="2081" customWidth="1"/>
    <col min="4302" max="4302" width="9.85546875" style="2081" customWidth="1"/>
    <col min="4303" max="4303" width="16.42578125" style="2081" customWidth="1"/>
    <col min="4304" max="4304" width="9.85546875" style="2081" customWidth="1"/>
    <col min="4305" max="4306" width="11" style="2081" customWidth="1"/>
    <col min="4307" max="4316" width="9.85546875" style="2081" customWidth="1"/>
    <col min="4317" max="4320" width="11" style="2081" customWidth="1"/>
    <col min="4321" max="4321" width="14.42578125" style="2081" customWidth="1"/>
    <col min="4322" max="4322" width="4.140625" style="2081" customWidth="1"/>
    <col min="4323" max="4323" width="13.42578125" style="2081" customWidth="1"/>
    <col min="4324" max="4324" width="28.140625" style="2081" customWidth="1"/>
    <col min="4325" max="4325" width="11" style="2081" customWidth="1"/>
    <col min="4326" max="4326" width="14.42578125" style="2081" customWidth="1"/>
    <col min="4327" max="4327" width="4.140625" style="2081" customWidth="1"/>
    <col min="4328" max="4329" width="11" style="2081" customWidth="1"/>
    <col min="4330" max="4330" width="14.42578125" style="2081" customWidth="1"/>
    <col min="4331" max="4331" width="4.140625" style="2081" customWidth="1"/>
    <col min="4332" max="4332" width="14.42578125" style="2081" customWidth="1"/>
    <col min="4333" max="4550" width="10.85546875" style="2081"/>
    <col min="4551" max="4551" width="43" style="2081" customWidth="1"/>
    <col min="4552" max="4555" width="8.42578125" style="2081" customWidth="1"/>
    <col min="4556" max="4556" width="34.42578125" style="2081" customWidth="1"/>
    <col min="4557" max="4557" width="4.42578125" style="2081" customWidth="1"/>
    <col min="4558" max="4558" width="9.85546875" style="2081" customWidth="1"/>
    <col min="4559" max="4559" width="16.42578125" style="2081" customWidth="1"/>
    <col min="4560" max="4560" width="9.85546875" style="2081" customWidth="1"/>
    <col min="4561" max="4562" width="11" style="2081" customWidth="1"/>
    <col min="4563" max="4572" width="9.85546875" style="2081" customWidth="1"/>
    <col min="4573" max="4576" width="11" style="2081" customWidth="1"/>
    <col min="4577" max="4577" width="14.42578125" style="2081" customWidth="1"/>
    <col min="4578" max="4578" width="4.140625" style="2081" customWidth="1"/>
    <col min="4579" max="4579" width="13.42578125" style="2081" customWidth="1"/>
    <col min="4580" max="4580" width="28.140625" style="2081" customWidth="1"/>
    <col min="4581" max="4581" width="11" style="2081" customWidth="1"/>
    <col min="4582" max="4582" width="14.42578125" style="2081" customWidth="1"/>
    <col min="4583" max="4583" width="4.140625" style="2081" customWidth="1"/>
    <col min="4584" max="4585" width="11" style="2081" customWidth="1"/>
    <col min="4586" max="4586" width="14.42578125" style="2081" customWidth="1"/>
    <col min="4587" max="4587" width="4.140625" style="2081" customWidth="1"/>
    <col min="4588" max="4588" width="14.42578125" style="2081" customWidth="1"/>
    <col min="4589" max="4806" width="10.85546875" style="2081"/>
    <col min="4807" max="4807" width="43" style="2081" customWidth="1"/>
    <col min="4808" max="4811" width="8.42578125" style="2081" customWidth="1"/>
    <col min="4812" max="4812" width="34.42578125" style="2081" customWidth="1"/>
    <col min="4813" max="4813" width="4.42578125" style="2081" customWidth="1"/>
    <col min="4814" max="4814" width="9.85546875" style="2081" customWidth="1"/>
    <col min="4815" max="4815" width="16.42578125" style="2081" customWidth="1"/>
    <col min="4816" max="4816" width="9.85546875" style="2081" customWidth="1"/>
    <col min="4817" max="4818" width="11" style="2081" customWidth="1"/>
    <col min="4819" max="4828" width="9.85546875" style="2081" customWidth="1"/>
    <col min="4829" max="4832" width="11" style="2081" customWidth="1"/>
    <col min="4833" max="4833" width="14.42578125" style="2081" customWidth="1"/>
    <col min="4834" max="4834" width="4.140625" style="2081" customWidth="1"/>
    <col min="4835" max="4835" width="13.42578125" style="2081" customWidth="1"/>
    <col min="4836" max="4836" width="28.140625" style="2081" customWidth="1"/>
    <col min="4837" max="4837" width="11" style="2081" customWidth="1"/>
    <col min="4838" max="4838" width="14.42578125" style="2081" customWidth="1"/>
    <col min="4839" max="4839" width="4.140625" style="2081" customWidth="1"/>
    <col min="4840" max="4841" width="11" style="2081" customWidth="1"/>
    <col min="4842" max="4842" width="14.42578125" style="2081" customWidth="1"/>
    <col min="4843" max="4843" width="4.140625" style="2081" customWidth="1"/>
    <col min="4844" max="4844" width="14.42578125" style="2081" customWidth="1"/>
    <col min="4845" max="5062" width="10.85546875" style="2081"/>
    <col min="5063" max="5063" width="43" style="2081" customWidth="1"/>
    <col min="5064" max="5067" width="8.42578125" style="2081" customWidth="1"/>
    <col min="5068" max="5068" width="34.42578125" style="2081" customWidth="1"/>
    <col min="5069" max="5069" width="4.42578125" style="2081" customWidth="1"/>
    <col min="5070" max="5070" width="9.85546875" style="2081" customWidth="1"/>
    <col min="5071" max="5071" width="16.42578125" style="2081" customWidth="1"/>
    <col min="5072" max="5072" width="9.85546875" style="2081" customWidth="1"/>
    <col min="5073" max="5074" width="11" style="2081" customWidth="1"/>
    <col min="5075" max="5084" width="9.85546875" style="2081" customWidth="1"/>
    <col min="5085" max="5088" width="11" style="2081" customWidth="1"/>
    <col min="5089" max="5089" width="14.42578125" style="2081" customWidth="1"/>
    <col min="5090" max="5090" width="4.140625" style="2081" customWidth="1"/>
    <col min="5091" max="5091" width="13.42578125" style="2081" customWidth="1"/>
    <col min="5092" max="5092" width="28.140625" style="2081" customWidth="1"/>
    <col min="5093" max="5093" width="11" style="2081" customWidth="1"/>
    <col min="5094" max="5094" width="14.42578125" style="2081" customWidth="1"/>
    <col min="5095" max="5095" width="4.140625" style="2081" customWidth="1"/>
    <col min="5096" max="5097" width="11" style="2081" customWidth="1"/>
    <col min="5098" max="5098" width="14.42578125" style="2081" customWidth="1"/>
    <col min="5099" max="5099" width="4.140625" style="2081" customWidth="1"/>
    <col min="5100" max="5100" width="14.42578125" style="2081" customWidth="1"/>
    <col min="5101" max="5318" width="10.85546875" style="2081"/>
    <col min="5319" max="5319" width="43" style="2081" customWidth="1"/>
    <col min="5320" max="5323" width="8.42578125" style="2081" customWidth="1"/>
    <col min="5324" max="5324" width="34.42578125" style="2081" customWidth="1"/>
    <col min="5325" max="5325" width="4.42578125" style="2081" customWidth="1"/>
    <col min="5326" max="5326" width="9.85546875" style="2081" customWidth="1"/>
    <col min="5327" max="5327" width="16.42578125" style="2081" customWidth="1"/>
    <col min="5328" max="5328" width="9.85546875" style="2081" customWidth="1"/>
    <col min="5329" max="5330" width="11" style="2081" customWidth="1"/>
    <col min="5331" max="5340" width="9.85546875" style="2081" customWidth="1"/>
    <col min="5341" max="5344" width="11" style="2081" customWidth="1"/>
    <col min="5345" max="5345" width="14.42578125" style="2081" customWidth="1"/>
    <col min="5346" max="5346" width="4.140625" style="2081" customWidth="1"/>
    <col min="5347" max="5347" width="13.42578125" style="2081" customWidth="1"/>
    <col min="5348" max="5348" width="28.140625" style="2081" customWidth="1"/>
    <col min="5349" max="5349" width="11" style="2081" customWidth="1"/>
    <col min="5350" max="5350" width="14.42578125" style="2081" customWidth="1"/>
    <col min="5351" max="5351" width="4.140625" style="2081" customWidth="1"/>
    <col min="5352" max="5353" width="11" style="2081" customWidth="1"/>
    <col min="5354" max="5354" width="14.42578125" style="2081" customWidth="1"/>
    <col min="5355" max="5355" width="4.140625" style="2081" customWidth="1"/>
    <col min="5356" max="5356" width="14.42578125" style="2081" customWidth="1"/>
    <col min="5357" max="5574" width="10.85546875" style="2081"/>
    <col min="5575" max="5575" width="43" style="2081" customWidth="1"/>
    <col min="5576" max="5579" width="8.42578125" style="2081" customWidth="1"/>
    <col min="5580" max="5580" width="34.42578125" style="2081" customWidth="1"/>
    <col min="5581" max="5581" width="4.42578125" style="2081" customWidth="1"/>
    <col min="5582" max="5582" width="9.85546875" style="2081" customWidth="1"/>
    <col min="5583" max="5583" width="16.42578125" style="2081" customWidth="1"/>
    <col min="5584" max="5584" width="9.85546875" style="2081" customWidth="1"/>
    <col min="5585" max="5586" width="11" style="2081" customWidth="1"/>
    <col min="5587" max="5596" width="9.85546875" style="2081" customWidth="1"/>
    <col min="5597" max="5600" width="11" style="2081" customWidth="1"/>
    <col min="5601" max="5601" width="14.42578125" style="2081" customWidth="1"/>
    <col min="5602" max="5602" width="4.140625" style="2081" customWidth="1"/>
    <col min="5603" max="5603" width="13.42578125" style="2081" customWidth="1"/>
    <col min="5604" max="5604" width="28.140625" style="2081" customWidth="1"/>
    <col min="5605" max="5605" width="11" style="2081" customWidth="1"/>
    <col min="5606" max="5606" width="14.42578125" style="2081" customWidth="1"/>
    <col min="5607" max="5607" width="4.140625" style="2081" customWidth="1"/>
    <col min="5608" max="5609" width="11" style="2081" customWidth="1"/>
    <col min="5610" max="5610" width="14.42578125" style="2081" customWidth="1"/>
    <col min="5611" max="5611" width="4.140625" style="2081" customWidth="1"/>
    <col min="5612" max="5612" width="14.42578125" style="2081" customWidth="1"/>
    <col min="5613" max="5830" width="10.85546875" style="2081"/>
    <col min="5831" max="5831" width="43" style="2081" customWidth="1"/>
    <col min="5832" max="5835" width="8.42578125" style="2081" customWidth="1"/>
    <col min="5836" max="5836" width="34.42578125" style="2081" customWidth="1"/>
    <col min="5837" max="5837" width="4.42578125" style="2081" customWidth="1"/>
    <col min="5838" max="5838" width="9.85546875" style="2081" customWidth="1"/>
    <col min="5839" max="5839" width="16.42578125" style="2081" customWidth="1"/>
    <col min="5840" max="5840" width="9.85546875" style="2081" customWidth="1"/>
    <col min="5841" max="5842" width="11" style="2081" customWidth="1"/>
    <col min="5843" max="5852" width="9.85546875" style="2081" customWidth="1"/>
    <col min="5853" max="5856" width="11" style="2081" customWidth="1"/>
    <col min="5857" max="5857" width="14.42578125" style="2081" customWidth="1"/>
    <col min="5858" max="5858" width="4.140625" style="2081" customWidth="1"/>
    <col min="5859" max="5859" width="13.42578125" style="2081" customWidth="1"/>
    <col min="5860" max="5860" width="28.140625" style="2081" customWidth="1"/>
    <col min="5861" max="5861" width="11" style="2081" customWidth="1"/>
    <col min="5862" max="5862" width="14.42578125" style="2081" customWidth="1"/>
    <col min="5863" max="5863" width="4.140625" style="2081" customWidth="1"/>
    <col min="5864" max="5865" width="11" style="2081" customWidth="1"/>
    <col min="5866" max="5866" width="14.42578125" style="2081" customWidth="1"/>
    <col min="5867" max="5867" width="4.140625" style="2081" customWidth="1"/>
    <col min="5868" max="5868" width="14.42578125" style="2081" customWidth="1"/>
    <col min="5869" max="6086" width="10.85546875" style="2081"/>
    <col min="6087" max="6087" width="43" style="2081" customWidth="1"/>
    <col min="6088" max="6091" width="8.42578125" style="2081" customWidth="1"/>
    <col min="6092" max="6092" width="34.42578125" style="2081" customWidth="1"/>
    <col min="6093" max="6093" width="4.42578125" style="2081" customWidth="1"/>
    <col min="6094" max="6094" width="9.85546875" style="2081" customWidth="1"/>
    <col min="6095" max="6095" width="16.42578125" style="2081" customWidth="1"/>
    <col min="6096" max="6096" width="9.85546875" style="2081" customWidth="1"/>
    <col min="6097" max="6098" width="11" style="2081" customWidth="1"/>
    <col min="6099" max="6108" width="9.85546875" style="2081" customWidth="1"/>
    <col min="6109" max="6112" width="11" style="2081" customWidth="1"/>
    <col min="6113" max="6113" width="14.42578125" style="2081" customWidth="1"/>
    <col min="6114" max="6114" width="4.140625" style="2081" customWidth="1"/>
    <col min="6115" max="6115" width="13.42578125" style="2081" customWidth="1"/>
    <col min="6116" max="6116" width="28.140625" style="2081" customWidth="1"/>
    <col min="6117" max="6117" width="11" style="2081" customWidth="1"/>
    <col min="6118" max="6118" width="14.42578125" style="2081" customWidth="1"/>
    <col min="6119" max="6119" width="4.140625" style="2081" customWidth="1"/>
    <col min="6120" max="6121" width="11" style="2081" customWidth="1"/>
    <col min="6122" max="6122" width="14.42578125" style="2081" customWidth="1"/>
    <col min="6123" max="6123" width="4.140625" style="2081" customWidth="1"/>
    <col min="6124" max="6124" width="14.42578125" style="2081" customWidth="1"/>
    <col min="6125" max="6342" width="10.85546875" style="2081"/>
    <col min="6343" max="6343" width="43" style="2081" customWidth="1"/>
    <col min="6344" max="6347" width="8.42578125" style="2081" customWidth="1"/>
    <col min="6348" max="6348" width="34.42578125" style="2081" customWidth="1"/>
    <col min="6349" max="6349" width="4.42578125" style="2081" customWidth="1"/>
    <col min="6350" max="6350" width="9.85546875" style="2081" customWidth="1"/>
    <col min="6351" max="6351" width="16.42578125" style="2081" customWidth="1"/>
    <col min="6352" max="6352" width="9.85546875" style="2081" customWidth="1"/>
    <col min="6353" max="6354" width="11" style="2081" customWidth="1"/>
    <col min="6355" max="6364" width="9.85546875" style="2081" customWidth="1"/>
    <col min="6365" max="6368" width="11" style="2081" customWidth="1"/>
    <col min="6369" max="6369" width="14.42578125" style="2081" customWidth="1"/>
    <col min="6370" max="6370" width="4.140625" style="2081" customWidth="1"/>
    <col min="6371" max="6371" width="13.42578125" style="2081" customWidth="1"/>
    <col min="6372" max="6372" width="28.140625" style="2081" customWidth="1"/>
    <col min="6373" max="6373" width="11" style="2081" customWidth="1"/>
    <col min="6374" max="6374" width="14.42578125" style="2081" customWidth="1"/>
    <col min="6375" max="6375" width="4.140625" style="2081" customWidth="1"/>
    <col min="6376" max="6377" width="11" style="2081" customWidth="1"/>
    <col min="6378" max="6378" width="14.42578125" style="2081" customWidth="1"/>
    <col min="6379" max="6379" width="4.140625" style="2081" customWidth="1"/>
    <col min="6380" max="6380" width="14.42578125" style="2081" customWidth="1"/>
    <col min="6381" max="6598" width="10.85546875" style="2081"/>
    <col min="6599" max="6599" width="43" style="2081" customWidth="1"/>
    <col min="6600" max="6603" width="8.42578125" style="2081" customWidth="1"/>
    <col min="6604" max="6604" width="34.42578125" style="2081" customWidth="1"/>
    <col min="6605" max="6605" width="4.42578125" style="2081" customWidth="1"/>
    <col min="6606" max="6606" width="9.85546875" style="2081" customWidth="1"/>
    <col min="6607" max="6607" width="16.42578125" style="2081" customWidth="1"/>
    <col min="6608" max="6608" width="9.85546875" style="2081" customWidth="1"/>
    <col min="6609" max="6610" width="11" style="2081" customWidth="1"/>
    <col min="6611" max="6620" width="9.85546875" style="2081" customWidth="1"/>
    <col min="6621" max="6624" width="11" style="2081" customWidth="1"/>
    <col min="6625" max="6625" width="14.42578125" style="2081" customWidth="1"/>
    <col min="6626" max="6626" width="4.140625" style="2081" customWidth="1"/>
    <col min="6627" max="6627" width="13.42578125" style="2081" customWidth="1"/>
    <col min="6628" max="6628" width="28.140625" style="2081" customWidth="1"/>
    <col min="6629" max="6629" width="11" style="2081" customWidth="1"/>
    <col min="6630" max="6630" width="14.42578125" style="2081" customWidth="1"/>
    <col min="6631" max="6631" width="4.140625" style="2081" customWidth="1"/>
    <col min="6632" max="6633" width="11" style="2081" customWidth="1"/>
    <col min="6634" max="6634" width="14.42578125" style="2081" customWidth="1"/>
    <col min="6635" max="6635" width="4.140625" style="2081" customWidth="1"/>
    <col min="6636" max="6636" width="14.42578125" style="2081" customWidth="1"/>
    <col min="6637" max="6854" width="10.85546875" style="2081"/>
    <col min="6855" max="6855" width="43" style="2081" customWidth="1"/>
    <col min="6856" max="6859" width="8.42578125" style="2081" customWidth="1"/>
    <col min="6860" max="6860" width="34.42578125" style="2081" customWidth="1"/>
    <col min="6861" max="6861" width="4.42578125" style="2081" customWidth="1"/>
    <col min="6862" max="6862" width="9.85546875" style="2081" customWidth="1"/>
    <col min="6863" max="6863" width="16.42578125" style="2081" customWidth="1"/>
    <col min="6864" max="6864" width="9.85546875" style="2081" customWidth="1"/>
    <col min="6865" max="6866" width="11" style="2081" customWidth="1"/>
    <col min="6867" max="6876" width="9.85546875" style="2081" customWidth="1"/>
    <col min="6877" max="6880" width="11" style="2081" customWidth="1"/>
    <col min="6881" max="6881" width="14.42578125" style="2081" customWidth="1"/>
    <col min="6882" max="6882" width="4.140625" style="2081" customWidth="1"/>
    <col min="6883" max="6883" width="13.42578125" style="2081" customWidth="1"/>
    <col min="6884" max="6884" width="28.140625" style="2081" customWidth="1"/>
    <col min="6885" max="6885" width="11" style="2081" customWidth="1"/>
    <col min="6886" max="6886" width="14.42578125" style="2081" customWidth="1"/>
    <col min="6887" max="6887" width="4.140625" style="2081" customWidth="1"/>
    <col min="6888" max="6889" width="11" style="2081" customWidth="1"/>
    <col min="6890" max="6890" width="14.42578125" style="2081" customWidth="1"/>
    <col min="6891" max="6891" width="4.140625" style="2081" customWidth="1"/>
    <col min="6892" max="6892" width="14.42578125" style="2081" customWidth="1"/>
    <col min="6893" max="7110" width="10.85546875" style="2081"/>
    <col min="7111" max="7111" width="43" style="2081" customWidth="1"/>
    <col min="7112" max="7115" width="8.42578125" style="2081" customWidth="1"/>
    <col min="7116" max="7116" width="34.42578125" style="2081" customWidth="1"/>
    <col min="7117" max="7117" width="4.42578125" style="2081" customWidth="1"/>
    <col min="7118" max="7118" width="9.85546875" style="2081" customWidth="1"/>
    <col min="7119" max="7119" width="16.42578125" style="2081" customWidth="1"/>
    <col min="7120" max="7120" width="9.85546875" style="2081" customWidth="1"/>
    <col min="7121" max="7122" width="11" style="2081" customWidth="1"/>
    <col min="7123" max="7132" width="9.85546875" style="2081" customWidth="1"/>
    <col min="7133" max="7136" width="11" style="2081" customWidth="1"/>
    <col min="7137" max="7137" width="14.42578125" style="2081" customWidth="1"/>
    <col min="7138" max="7138" width="4.140625" style="2081" customWidth="1"/>
    <col min="7139" max="7139" width="13.42578125" style="2081" customWidth="1"/>
    <col min="7140" max="7140" width="28.140625" style="2081" customWidth="1"/>
    <col min="7141" max="7141" width="11" style="2081" customWidth="1"/>
    <col min="7142" max="7142" width="14.42578125" style="2081" customWidth="1"/>
    <col min="7143" max="7143" width="4.140625" style="2081" customWidth="1"/>
    <col min="7144" max="7145" width="11" style="2081" customWidth="1"/>
    <col min="7146" max="7146" width="14.42578125" style="2081" customWidth="1"/>
    <col min="7147" max="7147" width="4.140625" style="2081" customWidth="1"/>
    <col min="7148" max="7148" width="14.42578125" style="2081" customWidth="1"/>
    <col min="7149" max="7366" width="10.85546875" style="2081"/>
    <col min="7367" max="7367" width="43" style="2081" customWidth="1"/>
    <col min="7368" max="7371" width="8.42578125" style="2081" customWidth="1"/>
    <col min="7372" max="7372" width="34.42578125" style="2081" customWidth="1"/>
    <col min="7373" max="7373" width="4.42578125" style="2081" customWidth="1"/>
    <col min="7374" max="7374" width="9.85546875" style="2081" customWidth="1"/>
    <col min="7375" max="7375" width="16.42578125" style="2081" customWidth="1"/>
    <col min="7376" max="7376" width="9.85546875" style="2081" customWidth="1"/>
    <col min="7377" max="7378" width="11" style="2081" customWidth="1"/>
    <col min="7379" max="7388" width="9.85546875" style="2081" customWidth="1"/>
    <col min="7389" max="7392" width="11" style="2081" customWidth="1"/>
    <col min="7393" max="7393" width="14.42578125" style="2081" customWidth="1"/>
    <col min="7394" max="7394" width="4.140625" style="2081" customWidth="1"/>
    <col min="7395" max="7395" width="13.42578125" style="2081" customWidth="1"/>
    <col min="7396" max="7396" width="28.140625" style="2081" customWidth="1"/>
    <col min="7397" max="7397" width="11" style="2081" customWidth="1"/>
    <col min="7398" max="7398" width="14.42578125" style="2081" customWidth="1"/>
    <col min="7399" max="7399" width="4.140625" style="2081" customWidth="1"/>
    <col min="7400" max="7401" width="11" style="2081" customWidth="1"/>
    <col min="7402" max="7402" width="14.42578125" style="2081" customWidth="1"/>
    <col min="7403" max="7403" width="4.140625" style="2081" customWidth="1"/>
    <col min="7404" max="7404" width="14.42578125" style="2081" customWidth="1"/>
    <col min="7405" max="7622" width="10.85546875" style="2081"/>
    <col min="7623" max="7623" width="43" style="2081" customWidth="1"/>
    <col min="7624" max="7627" width="8.42578125" style="2081" customWidth="1"/>
    <col min="7628" max="7628" width="34.42578125" style="2081" customWidth="1"/>
    <col min="7629" max="7629" width="4.42578125" style="2081" customWidth="1"/>
    <col min="7630" max="7630" width="9.85546875" style="2081" customWidth="1"/>
    <col min="7631" max="7631" width="16.42578125" style="2081" customWidth="1"/>
    <col min="7632" max="7632" width="9.85546875" style="2081" customWidth="1"/>
    <col min="7633" max="7634" width="11" style="2081" customWidth="1"/>
    <col min="7635" max="7644" width="9.85546875" style="2081" customWidth="1"/>
    <col min="7645" max="7648" width="11" style="2081" customWidth="1"/>
    <col min="7649" max="7649" width="14.42578125" style="2081" customWidth="1"/>
    <col min="7650" max="7650" width="4.140625" style="2081" customWidth="1"/>
    <col min="7651" max="7651" width="13.42578125" style="2081" customWidth="1"/>
    <col min="7652" max="7652" width="28.140625" style="2081" customWidth="1"/>
    <col min="7653" max="7653" width="11" style="2081" customWidth="1"/>
    <col min="7654" max="7654" width="14.42578125" style="2081" customWidth="1"/>
    <col min="7655" max="7655" width="4.140625" style="2081" customWidth="1"/>
    <col min="7656" max="7657" width="11" style="2081" customWidth="1"/>
    <col min="7658" max="7658" width="14.42578125" style="2081" customWidth="1"/>
    <col min="7659" max="7659" width="4.140625" style="2081" customWidth="1"/>
    <col min="7660" max="7660" width="14.42578125" style="2081" customWidth="1"/>
    <col min="7661" max="7878" width="10.85546875" style="2081"/>
    <col min="7879" max="7879" width="43" style="2081" customWidth="1"/>
    <col min="7880" max="7883" width="8.42578125" style="2081" customWidth="1"/>
    <col min="7884" max="7884" width="34.42578125" style="2081" customWidth="1"/>
    <col min="7885" max="7885" width="4.42578125" style="2081" customWidth="1"/>
    <col min="7886" max="7886" width="9.85546875" style="2081" customWidth="1"/>
    <col min="7887" max="7887" width="16.42578125" style="2081" customWidth="1"/>
    <col min="7888" max="7888" width="9.85546875" style="2081" customWidth="1"/>
    <col min="7889" max="7890" width="11" style="2081" customWidth="1"/>
    <col min="7891" max="7900" width="9.85546875" style="2081" customWidth="1"/>
    <col min="7901" max="7904" width="11" style="2081" customWidth="1"/>
    <col min="7905" max="7905" width="14.42578125" style="2081" customWidth="1"/>
    <col min="7906" max="7906" width="4.140625" style="2081" customWidth="1"/>
    <col min="7907" max="7907" width="13.42578125" style="2081" customWidth="1"/>
    <col min="7908" max="7908" width="28.140625" style="2081" customWidth="1"/>
    <col min="7909" max="7909" width="11" style="2081" customWidth="1"/>
    <col min="7910" max="7910" width="14.42578125" style="2081" customWidth="1"/>
    <col min="7911" max="7911" width="4.140625" style="2081" customWidth="1"/>
    <col min="7912" max="7913" width="11" style="2081" customWidth="1"/>
    <col min="7914" max="7914" width="14.42578125" style="2081" customWidth="1"/>
    <col min="7915" max="7915" width="4.140625" style="2081" customWidth="1"/>
    <col min="7916" max="7916" width="14.42578125" style="2081" customWidth="1"/>
    <col min="7917" max="8134" width="10.85546875" style="2081"/>
    <col min="8135" max="8135" width="43" style="2081" customWidth="1"/>
    <col min="8136" max="8139" width="8.42578125" style="2081" customWidth="1"/>
    <col min="8140" max="8140" width="34.42578125" style="2081" customWidth="1"/>
    <col min="8141" max="8141" width="4.42578125" style="2081" customWidth="1"/>
    <col min="8142" max="8142" width="9.85546875" style="2081" customWidth="1"/>
    <col min="8143" max="8143" width="16.42578125" style="2081" customWidth="1"/>
    <col min="8144" max="8144" width="9.85546875" style="2081" customWidth="1"/>
    <col min="8145" max="8146" width="11" style="2081" customWidth="1"/>
    <col min="8147" max="8156" width="9.85546875" style="2081" customWidth="1"/>
    <col min="8157" max="8160" width="11" style="2081" customWidth="1"/>
    <col min="8161" max="8161" width="14.42578125" style="2081" customWidth="1"/>
    <col min="8162" max="8162" width="4.140625" style="2081" customWidth="1"/>
    <col min="8163" max="8163" width="13.42578125" style="2081" customWidth="1"/>
    <col min="8164" max="8164" width="28.140625" style="2081" customWidth="1"/>
    <col min="8165" max="8165" width="11" style="2081" customWidth="1"/>
    <col min="8166" max="8166" width="14.42578125" style="2081" customWidth="1"/>
    <col min="8167" max="8167" width="4.140625" style="2081" customWidth="1"/>
    <col min="8168" max="8169" width="11" style="2081" customWidth="1"/>
    <col min="8170" max="8170" width="14.42578125" style="2081" customWidth="1"/>
    <col min="8171" max="8171" width="4.140625" style="2081" customWidth="1"/>
    <col min="8172" max="8172" width="14.42578125" style="2081" customWidth="1"/>
    <col min="8173" max="8390" width="10.85546875" style="2081"/>
    <col min="8391" max="8391" width="43" style="2081" customWidth="1"/>
    <col min="8392" max="8395" width="8.42578125" style="2081" customWidth="1"/>
    <col min="8396" max="8396" width="34.42578125" style="2081" customWidth="1"/>
    <col min="8397" max="8397" width="4.42578125" style="2081" customWidth="1"/>
    <col min="8398" max="8398" width="9.85546875" style="2081" customWidth="1"/>
    <col min="8399" max="8399" width="16.42578125" style="2081" customWidth="1"/>
    <col min="8400" max="8400" width="9.85546875" style="2081" customWidth="1"/>
    <col min="8401" max="8402" width="11" style="2081" customWidth="1"/>
    <col min="8403" max="8412" width="9.85546875" style="2081" customWidth="1"/>
    <col min="8413" max="8416" width="11" style="2081" customWidth="1"/>
    <col min="8417" max="8417" width="14.42578125" style="2081" customWidth="1"/>
    <col min="8418" max="8418" width="4.140625" style="2081" customWidth="1"/>
    <col min="8419" max="8419" width="13.42578125" style="2081" customWidth="1"/>
    <col min="8420" max="8420" width="28.140625" style="2081" customWidth="1"/>
    <col min="8421" max="8421" width="11" style="2081" customWidth="1"/>
    <col min="8422" max="8422" width="14.42578125" style="2081" customWidth="1"/>
    <col min="8423" max="8423" width="4.140625" style="2081" customWidth="1"/>
    <col min="8424" max="8425" width="11" style="2081" customWidth="1"/>
    <col min="8426" max="8426" width="14.42578125" style="2081" customWidth="1"/>
    <col min="8427" max="8427" width="4.140625" style="2081" customWidth="1"/>
    <col min="8428" max="8428" width="14.42578125" style="2081" customWidth="1"/>
    <col min="8429" max="8646" width="10.85546875" style="2081"/>
    <col min="8647" max="8647" width="43" style="2081" customWidth="1"/>
    <col min="8648" max="8651" width="8.42578125" style="2081" customWidth="1"/>
    <col min="8652" max="8652" width="34.42578125" style="2081" customWidth="1"/>
    <col min="8653" max="8653" width="4.42578125" style="2081" customWidth="1"/>
    <col min="8654" max="8654" width="9.85546875" style="2081" customWidth="1"/>
    <col min="8655" max="8655" width="16.42578125" style="2081" customWidth="1"/>
    <col min="8656" max="8656" width="9.85546875" style="2081" customWidth="1"/>
    <col min="8657" max="8658" width="11" style="2081" customWidth="1"/>
    <col min="8659" max="8668" width="9.85546875" style="2081" customWidth="1"/>
    <col min="8669" max="8672" width="11" style="2081" customWidth="1"/>
    <col min="8673" max="8673" width="14.42578125" style="2081" customWidth="1"/>
    <col min="8674" max="8674" width="4.140625" style="2081" customWidth="1"/>
    <col min="8675" max="8675" width="13.42578125" style="2081" customWidth="1"/>
    <col min="8676" max="8676" width="28.140625" style="2081" customWidth="1"/>
    <col min="8677" max="8677" width="11" style="2081" customWidth="1"/>
    <col min="8678" max="8678" width="14.42578125" style="2081" customWidth="1"/>
    <col min="8679" max="8679" width="4.140625" style="2081" customWidth="1"/>
    <col min="8680" max="8681" width="11" style="2081" customWidth="1"/>
    <col min="8682" max="8682" width="14.42578125" style="2081" customWidth="1"/>
    <col min="8683" max="8683" width="4.140625" style="2081" customWidth="1"/>
    <col min="8684" max="8684" width="14.42578125" style="2081" customWidth="1"/>
    <col min="8685" max="8902" width="10.85546875" style="2081"/>
    <col min="8903" max="8903" width="43" style="2081" customWidth="1"/>
    <col min="8904" max="8907" width="8.42578125" style="2081" customWidth="1"/>
    <col min="8908" max="8908" width="34.42578125" style="2081" customWidth="1"/>
    <col min="8909" max="8909" width="4.42578125" style="2081" customWidth="1"/>
    <col min="8910" max="8910" width="9.85546875" style="2081" customWidth="1"/>
    <col min="8911" max="8911" width="16.42578125" style="2081" customWidth="1"/>
    <col min="8912" max="8912" width="9.85546875" style="2081" customWidth="1"/>
    <col min="8913" max="8914" width="11" style="2081" customWidth="1"/>
    <col min="8915" max="8924" width="9.85546875" style="2081" customWidth="1"/>
    <col min="8925" max="8928" width="11" style="2081" customWidth="1"/>
    <col min="8929" max="8929" width="14.42578125" style="2081" customWidth="1"/>
    <col min="8930" max="8930" width="4.140625" style="2081" customWidth="1"/>
    <col min="8931" max="8931" width="13.42578125" style="2081" customWidth="1"/>
    <col min="8932" max="8932" width="28.140625" style="2081" customWidth="1"/>
    <col min="8933" max="8933" width="11" style="2081" customWidth="1"/>
    <col min="8934" max="8934" width="14.42578125" style="2081" customWidth="1"/>
    <col min="8935" max="8935" width="4.140625" style="2081" customWidth="1"/>
    <col min="8936" max="8937" width="11" style="2081" customWidth="1"/>
    <col min="8938" max="8938" width="14.42578125" style="2081" customWidth="1"/>
    <col min="8939" max="8939" width="4.140625" style="2081" customWidth="1"/>
    <col min="8940" max="8940" width="14.42578125" style="2081" customWidth="1"/>
    <col min="8941" max="9158" width="10.85546875" style="2081"/>
    <col min="9159" max="9159" width="43" style="2081" customWidth="1"/>
    <col min="9160" max="9163" width="8.42578125" style="2081" customWidth="1"/>
    <col min="9164" max="9164" width="34.42578125" style="2081" customWidth="1"/>
    <col min="9165" max="9165" width="4.42578125" style="2081" customWidth="1"/>
    <col min="9166" max="9166" width="9.85546875" style="2081" customWidth="1"/>
    <col min="9167" max="9167" width="16.42578125" style="2081" customWidth="1"/>
    <col min="9168" max="9168" width="9.85546875" style="2081" customWidth="1"/>
    <col min="9169" max="9170" width="11" style="2081" customWidth="1"/>
    <col min="9171" max="9180" width="9.85546875" style="2081" customWidth="1"/>
    <col min="9181" max="9184" width="11" style="2081" customWidth="1"/>
    <col min="9185" max="9185" width="14.42578125" style="2081" customWidth="1"/>
    <col min="9186" max="9186" width="4.140625" style="2081" customWidth="1"/>
    <col min="9187" max="9187" width="13.42578125" style="2081" customWidth="1"/>
    <col min="9188" max="9188" width="28.140625" style="2081" customWidth="1"/>
    <col min="9189" max="9189" width="11" style="2081" customWidth="1"/>
    <col min="9190" max="9190" width="14.42578125" style="2081" customWidth="1"/>
    <col min="9191" max="9191" width="4.140625" style="2081" customWidth="1"/>
    <col min="9192" max="9193" width="11" style="2081" customWidth="1"/>
    <col min="9194" max="9194" width="14.42578125" style="2081" customWidth="1"/>
    <col min="9195" max="9195" width="4.140625" style="2081" customWidth="1"/>
    <col min="9196" max="9196" width="14.42578125" style="2081" customWidth="1"/>
    <col min="9197" max="9414" width="10.85546875" style="2081"/>
    <col min="9415" max="9415" width="43" style="2081" customWidth="1"/>
    <col min="9416" max="9419" width="8.42578125" style="2081" customWidth="1"/>
    <col min="9420" max="9420" width="34.42578125" style="2081" customWidth="1"/>
    <col min="9421" max="9421" width="4.42578125" style="2081" customWidth="1"/>
    <col min="9422" max="9422" width="9.85546875" style="2081" customWidth="1"/>
    <col min="9423" max="9423" width="16.42578125" style="2081" customWidth="1"/>
    <col min="9424" max="9424" width="9.85546875" style="2081" customWidth="1"/>
    <col min="9425" max="9426" width="11" style="2081" customWidth="1"/>
    <col min="9427" max="9436" width="9.85546875" style="2081" customWidth="1"/>
    <col min="9437" max="9440" width="11" style="2081" customWidth="1"/>
    <col min="9441" max="9441" width="14.42578125" style="2081" customWidth="1"/>
    <col min="9442" max="9442" width="4.140625" style="2081" customWidth="1"/>
    <col min="9443" max="9443" width="13.42578125" style="2081" customWidth="1"/>
    <col min="9444" max="9444" width="28.140625" style="2081" customWidth="1"/>
    <col min="9445" max="9445" width="11" style="2081" customWidth="1"/>
    <col min="9446" max="9446" width="14.42578125" style="2081" customWidth="1"/>
    <col min="9447" max="9447" width="4.140625" style="2081" customWidth="1"/>
    <col min="9448" max="9449" width="11" style="2081" customWidth="1"/>
    <col min="9450" max="9450" width="14.42578125" style="2081" customWidth="1"/>
    <col min="9451" max="9451" width="4.140625" style="2081" customWidth="1"/>
    <col min="9452" max="9452" width="14.42578125" style="2081" customWidth="1"/>
    <col min="9453" max="9670" width="10.85546875" style="2081"/>
    <col min="9671" max="9671" width="43" style="2081" customWidth="1"/>
    <col min="9672" max="9675" width="8.42578125" style="2081" customWidth="1"/>
    <col min="9676" max="9676" width="34.42578125" style="2081" customWidth="1"/>
    <col min="9677" max="9677" width="4.42578125" style="2081" customWidth="1"/>
    <col min="9678" max="9678" width="9.85546875" style="2081" customWidth="1"/>
    <col min="9679" max="9679" width="16.42578125" style="2081" customWidth="1"/>
    <col min="9680" max="9680" width="9.85546875" style="2081" customWidth="1"/>
    <col min="9681" max="9682" width="11" style="2081" customWidth="1"/>
    <col min="9683" max="9692" width="9.85546875" style="2081" customWidth="1"/>
    <col min="9693" max="9696" width="11" style="2081" customWidth="1"/>
    <col min="9697" max="9697" width="14.42578125" style="2081" customWidth="1"/>
    <col min="9698" max="9698" width="4.140625" style="2081" customWidth="1"/>
    <col min="9699" max="9699" width="13.42578125" style="2081" customWidth="1"/>
    <col min="9700" max="9700" width="28.140625" style="2081" customWidth="1"/>
    <col min="9701" max="9701" width="11" style="2081" customWidth="1"/>
    <col min="9702" max="9702" width="14.42578125" style="2081" customWidth="1"/>
    <col min="9703" max="9703" width="4.140625" style="2081" customWidth="1"/>
    <col min="9704" max="9705" width="11" style="2081" customWidth="1"/>
    <col min="9706" max="9706" width="14.42578125" style="2081" customWidth="1"/>
    <col min="9707" max="9707" width="4.140625" style="2081" customWidth="1"/>
    <col min="9708" max="9708" width="14.42578125" style="2081" customWidth="1"/>
    <col min="9709" max="9926" width="10.85546875" style="2081"/>
    <col min="9927" max="9927" width="43" style="2081" customWidth="1"/>
    <col min="9928" max="9931" width="8.42578125" style="2081" customWidth="1"/>
    <col min="9932" max="9932" width="34.42578125" style="2081" customWidth="1"/>
    <col min="9933" max="9933" width="4.42578125" style="2081" customWidth="1"/>
    <col min="9934" max="9934" width="9.85546875" style="2081" customWidth="1"/>
    <col min="9935" max="9935" width="16.42578125" style="2081" customWidth="1"/>
    <col min="9936" max="9936" width="9.85546875" style="2081" customWidth="1"/>
    <col min="9937" max="9938" width="11" style="2081" customWidth="1"/>
    <col min="9939" max="9948" width="9.85546875" style="2081" customWidth="1"/>
    <col min="9949" max="9952" width="11" style="2081" customWidth="1"/>
    <col min="9953" max="9953" width="14.42578125" style="2081" customWidth="1"/>
    <col min="9954" max="9954" width="4.140625" style="2081" customWidth="1"/>
    <col min="9955" max="9955" width="13.42578125" style="2081" customWidth="1"/>
    <col min="9956" max="9956" width="28.140625" style="2081" customWidth="1"/>
    <col min="9957" max="9957" width="11" style="2081" customWidth="1"/>
    <col min="9958" max="9958" width="14.42578125" style="2081" customWidth="1"/>
    <col min="9959" max="9959" width="4.140625" style="2081" customWidth="1"/>
    <col min="9960" max="9961" width="11" style="2081" customWidth="1"/>
    <col min="9962" max="9962" width="14.42578125" style="2081" customWidth="1"/>
    <col min="9963" max="9963" width="4.140625" style="2081" customWidth="1"/>
    <col min="9964" max="9964" width="14.42578125" style="2081" customWidth="1"/>
    <col min="9965" max="10182" width="10.85546875" style="2081"/>
    <col min="10183" max="10183" width="43" style="2081" customWidth="1"/>
    <col min="10184" max="10187" width="8.42578125" style="2081" customWidth="1"/>
    <col min="10188" max="10188" width="34.42578125" style="2081" customWidth="1"/>
    <col min="10189" max="10189" width="4.42578125" style="2081" customWidth="1"/>
    <col min="10190" max="10190" width="9.85546875" style="2081" customWidth="1"/>
    <col min="10191" max="10191" width="16.42578125" style="2081" customWidth="1"/>
    <col min="10192" max="10192" width="9.85546875" style="2081" customWidth="1"/>
    <col min="10193" max="10194" width="11" style="2081" customWidth="1"/>
    <col min="10195" max="10204" width="9.85546875" style="2081" customWidth="1"/>
    <col min="10205" max="10208" width="11" style="2081" customWidth="1"/>
    <col min="10209" max="10209" width="14.42578125" style="2081" customWidth="1"/>
    <col min="10210" max="10210" width="4.140625" style="2081" customWidth="1"/>
    <col min="10211" max="10211" width="13.42578125" style="2081" customWidth="1"/>
    <col min="10212" max="10212" width="28.140625" style="2081" customWidth="1"/>
    <col min="10213" max="10213" width="11" style="2081" customWidth="1"/>
    <col min="10214" max="10214" width="14.42578125" style="2081" customWidth="1"/>
    <col min="10215" max="10215" width="4.140625" style="2081" customWidth="1"/>
    <col min="10216" max="10217" width="11" style="2081" customWidth="1"/>
    <col min="10218" max="10218" width="14.42578125" style="2081" customWidth="1"/>
    <col min="10219" max="10219" width="4.140625" style="2081" customWidth="1"/>
    <col min="10220" max="10220" width="14.42578125" style="2081" customWidth="1"/>
    <col min="10221" max="10438" width="10.85546875" style="2081"/>
    <col min="10439" max="10439" width="43" style="2081" customWidth="1"/>
    <col min="10440" max="10443" width="8.42578125" style="2081" customWidth="1"/>
    <col min="10444" max="10444" width="34.42578125" style="2081" customWidth="1"/>
    <col min="10445" max="10445" width="4.42578125" style="2081" customWidth="1"/>
    <col min="10446" max="10446" width="9.85546875" style="2081" customWidth="1"/>
    <col min="10447" max="10447" width="16.42578125" style="2081" customWidth="1"/>
    <col min="10448" max="10448" width="9.85546875" style="2081" customWidth="1"/>
    <col min="10449" max="10450" width="11" style="2081" customWidth="1"/>
    <col min="10451" max="10460" width="9.85546875" style="2081" customWidth="1"/>
    <col min="10461" max="10464" width="11" style="2081" customWidth="1"/>
    <col min="10465" max="10465" width="14.42578125" style="2081" customWidth="1"/>
    <col min="10466" max="10466" width="4.140625" style="2081" customWidth="1"/>
    <col min="10467" max="10467" width="13.42578125" style="2081" customWidth="1"/>
    <col min="10468" max="10468" width="28.140625" style="2081" customWidth="1"/>
    <col min="10469" max="10469" width="11" style="2081" customWidth="1"/>
    <col min="10470" max="10470" width="14.42578125" style="2081" customWidth="1"/>
    <col min="10471" max="10471" width="4.140625" style="2081" customWidth="1"/>
    <col min="10472" max="10473" width="11" style="2081" customWidth="1"/>
    <col min="10474" max="10474" width="14.42578125" style="2081" customWidth="1"/>
    <col min="10475" max="10475" width="4.140625" style="2081" customWidth="1"/>
    <col min="10476" max="10476" width="14.42578125" style="2081" customWidth="1"/>
    <col min="10477" max="10694" width="10.85546875" style="2081"/>
    <col min="10695" max="10695" width="43" style="2081" customWidth="1"/>
    <col min="10696" max="10699" width="8.42578125" style="2081" customWidth="1"/>
    <col min="10700" max="10700" width="34.42578125" style="2081" customWidth="1"/>
    <col min="10701" max="10701" width="4.42578125" style="2081" customWidth="1"/>
    <col min="10702" max="10702" width="9.85546875" style="2081" customWidth="1"/>
    <col min="10703" max="10703" width="16.42578125" style="2081" customWidth="1"/>
    <col min="10704" max="10704" width="9.85546875" style="2081" customWidth="1"/>
    <col min="10705" max="10706" width="11" style="2081" customWidth="1"/>
    <col min="10707" max="10716" width="9.85546875" style="2081" customWidth="1"/>
    <col min="10717" max="10720" width="11" style="2081" customWidth="1"/>
    <col min="10721" max="10721" width="14.42578125" style="2081" customWidth="1"/>
    <col min="10722" max="10722" width="4.140625" style="2081" customWidth="1"/>
    <col min="10723" max="10723" width="13.42578125" style="2081" customWidth="1"/>
    <col min="10724" max="10724" width="28.140625" style="2081" customWidth="1"/>
    <col min="10725" max="10725" width="11" style="2081" customWidth="1"/>
    <col min="10726" max="10726" width="14.42578125" style="2081" customWidth="1"/>
    <col min="10727" max="10727" width="4.140625" style="2081" customWidth="1"/>
    <col min="10728" max="10729" width="11" style="2081" customWidth="1"/>
    <col min="10730" max="10730" width="14.42578125" style="2081" customWidth="1"/>
    <col min="10731" max="10731" width="4.140625" style="2081" customWidth="1"/>
    <col min="10732" max="10732" width="14.42578125" style="2081" customWidth="1"/>
    <col min="10733" max="10950" width="10.85546875" style="2081"/>
    <col min="10951" max="10951" width="43" style="2081" customWidth="1"/>
    <col min="10952" max="10955" width="8.42578125" style="2081" customWidth="1"/>
    <col min="10956" max="10956" width="34.42578125" style="2081" customWidth="1"/>
    <col min="10957" max="10957" width="4.42578125" style="2081" customWidth="1"/>
    <col min="10958" max="10958" width="9.85546875" style="2081" customWidth="1"/>
    <col min="10959" max="10959" width="16.42578125" style="2081" customWidth="1"/>
    <col min="10960" max="10960" width="9.85546875" style="2081" customWidth="1"/>
    <col min="10961" max="10962" width="11" style="2081" customWidth="1"/>
    <col min="10963" max="10972" width="9.85546875" style="2081" customWidth="1"/>
    <col min="10973" max="10976" width="11" style="2081" customWidth="1"/>
    <col min="10977" max="10977" width="14.42578125" style="2081" customWidth="1"/>
    <col min="10978" max="10978" width="4.140625" style="2081" customWidth="1"/>
    <col min="10979" max="10979" width="13.42578125" style="2081" customWidth="1"/>
    <col min="10980" max="10980" width="28.140625" style="2081" customWidth="1"/>
    <col min="10981" max="10981" width="11" style="2081" customWidth="1"/>
    <col min="10982" max="10982" width="14.42578125" style="2081" customWidth="1"/>
    <col min="10983" max="10983" width="4.140625" style="2081" customWidth="1"/>
    <col min="10984" max="10985" width="11" style="2081" customWidth="1"/>
    <col min="10986" max="10986" width="14.42578125" style="2081" customWidth="1"/>
    <col min="10987" max="10987" width="4.140625" style="2081" customWidth="1"/>
    <col min="10988" max="10988" width="14.42578125" style="2081" customWidth="1"/>
    <col min="10989" max="11206" width="10.85546875" style="2081"/>
    <col min="11207" max="11207" width="43" style="2081" customWidth="1"/>
    <col min="11208" max="11211" width="8.42578125" style="2081" customWidth="1"/>
    <col min="11212" max="11212" width="34.42578125" style="2081" customWidth="1"/>
    <col min="11213" max="11213" width="4.42578125" style="2081" customWidth="1"/>
    <col min="11214" max="11214" width="9.85546875" style="2081" customWidth="1"/>
    <col min="11215" max="11215" width="16.42578125" style="2081" customWidth="1"/>
    <col min="11216" max="11216" width="9.85546875" style="2081" customWidth="1"/>
    <col min="11217" max="11218" width="11" style="2081" customWidth="1"/>
    <col min="11219" max="11228" width="9.85546875" style="2081" customWidth="1"/>
    <col min="11229" max="11232" width="11" style="2081" customWidth="1"/>
    <col min="11233" max="11233" width="14.42578125" style="2081" customWidth="1"/>
    <col min="11234" max="11234" width="4.140625" style="2081" customWidth="1"/>
    <col min="11235" max="11235" width="13.42578125" style="2081" customWidth="1"/>
    <col min="11236" max="11236" width="28.140625" style="2081" customWidth="1"/>
    <col min="11237" max="11237" width="11" style="2081" customWidth="1"/>
    <col min="11238" max="11238" width="14.42578125" style="2081" customWidth="1"/>
    <col min="11239" max="11239" width="4.140625" style="2081" customWidth="1"/>
    <col min="11240" max="11241" width="11" style="2081" customWidth="1"/>
    <col min="11242" max="11242" width="14.42578125" style="2081" customWidth="1"/>
    <col min="11243" max="11243" width="4.140625" style="2081" customWidth="1"/>
    <col min="11244" max="11244" width="14.42578125" style="2081" customWidth="1"/>
    <col min="11245" max="11462" width="10.85546875" style="2081"/>
    <col min="11463" max="11463" width="43" style="2081" customWidth="1"/>
    <col min="11464" max="11467" width="8.42578125" style="2081" customWidth="1"/>
    <col min="11468" max="11468" width="34.42578125" style="2081" customWidth="1"/>
    <col min="11469" max="11469" width="4.42578125" style="2081" customWidth="1"/>
    <col min="11470" max="11470" width="9.85546875" style="2081" customWidth="1"/>
    <col min="11471" max="11471" width="16.42578125" style="2081" customWidth="1"/>
    <col min="11472" max="11472" width="9.85546875" style="2081" customWidth="1"/>
    <col min="11473" max="11474" width="11" style="2081" customWidth="1"/>
    <col min="11475" max="11484" width="9.85546875" style="2081" customWidth="1"/>
    <col min="11485" max="11488" width="11" style="2081" customWidth="1"/>
    <col min="11489" max="11489" width="14.42578125" style="2081" customWidth="1"/>
    <col min="11490" max="11490" width="4.140625" style="2081" customWidth="1"/>
    <col min="11491" max="11491" width="13.42578125" style="2081" customWidth="1"/>
    <col min="11492" max="11492" width="28.140625" style="2081" customWidth="1"/>
    <col min="11493" max="11493" width="11" style="2081" customWidth="1"/>
    <col min="11494" max="11494" width="14.42578125" style="2081" customWidth="1"/>
    <col min="11495" max="11495" width="4.140625" style="2081" customWidth="1"/>
    <col min="11496" max="11497" width="11" style="2081" customWidth="1"/>
    <col min="11498" max="11498" width="14.42578125" style="2081" customWidth="1"/>
    <col min="11499" max="11499" width="4.140625" style="2081" customWidth="1"/>
    <col min="11500" max="11500" width="14.42578125" style="2081" customWidth="1"/>
    <col min="11501" max="11718" width="10.85546875" style="2081"/>
    <col min="11719" max="11719" width="43" style="2081" customWidth="1"/>
    <col min="11720" max="11723" width="8.42578125" style="2081" customWidth="1"/>
    <col min="11724" max="11724" width="34.42578125" style="2081" customWidth="1"/>
    <col min="11725" max="11725" width="4.42578125" style="2081" customWidth="1"/>
    <col min="11726" max="11726" width="9.85546875" style="2081" customWidth="1"/>
    <col min="11727" max="11727" width="16.42578125" style="2081" customWidth="1"/>
    <col min="11728" max="11728" width="9.85546875" style="2081" customWidth="1"/>
    <col min="11729" max="11730" width="11" style="2081" customWidth="1"/>
    <col min="11731" max="11740" width="9.85546875" style="2081" customWidth="1"/>
    <col min="11741" max="11744" width="11" style="2081" customWidth="1"/>
    <col min="11745" max="11745" width="14.42578125" style="2081" customWidth="1"/>
    <col min="11746" max="11746" width="4.140625" style="2081" customWidth="1"/>
    <col min="11747" max="11747" width="13.42578125" style="2081" customWidth="1"/>
    <col min="11748" max="11748" width="28.140625" style="2081" customWidth="1"/>
    <col min="11749" max="11749" width="11" style="2081" customWidth="1"/>
    <col min="11750" max="11750" width="14.42578125" style="2081" customWidth="1"/>
    <col min="11751" max="11751" width="4.140625" style="2081" customWidth="1"/>
    <col min="11752" max="11753" width="11" style="2081" customWidth="1"/>
    <col min="11754" max="11754" width="14.42578125" style="2081" customWidth="1"/>
    <col min="11755" max="11755" width="4.140625" style="2081" customWidth="1"/>
    <col min="11756" max="11756" width="14.42578125" style="2081" customWidth="1"/>
    <col min="11757" max="11974" width="10.85546875" style="2081"/>
    <col min="11975" max="11975" width="43" style="2081" customWidth="1"/>
    <col min="11976" max="11979" width="8.42578125" style="2081" customWidth="1"/>
    <col min="11980" max="11980" width="34.42578125" style="2081" customWidth="1"/>
    <col min="11981" max="11981" width="4.42578125" style="2081" customWidth="1"/>
    <col min="11982" max="11982" width="9.85546875" style="2081" customWidth="1"/>
    <col min="11983" max="11983" width="16.42578125" style="2081" customWidth="1"/>
    <col min="11984" max="11984" width="9.85546875" style="2081" customWidth="1"/>
    <col min="11985" max="11986" width="11" style="2081" customWidth="1"/>
    <col min="11987" max="11996" width="9.85546875" style="2081" customWidth="1"/>
    <col min="11997" max="12000" width="11" style="2081" customWidth="1"/>
    <col min="12001" max="12001" width="14.42578125" style="2081" customWidth="1"/>
    <col min="12002" max="12002" width="4.140625" style="2081" customWidth="1"/>
    <col min="12003" max="12003" width="13.42578125" style="2081" customWidth="1"/>
    <col min="12004" max="12004" width="28.140625" style="2081" customWidth="1"/>
    <col min="12005" max="12005" width="11" style="2081" customWidth="1"/>
    <col min="12006" max="12006" width="14.42578125" style="2081" customWidth="1"/>
    <col min="12007" max="12007" width="4.140625" style="2081" customWidth="1"/>
    <col min="12008" max="12009" width="11" style="2081" customWidth="1"/>
    <col min="12010" max="12010" width="14.42578125" style="2081" customWidth="1"/>
    <col min="12011" max="12011" width="4.140625" style="2081" customWidth="1"/>
    <col min="12012" max="12012" width="14.42578125" style="2081" customWidth="1"/>
    <col min="12013" max="12230" width="10.85546875" style="2081"/>
    <col min="12231" max="12231" width="43" style="2081" customWidth="1"/>
    <col min="12232" max="12235" width="8.42578125" style="2081" customWidth="1"/>
    <col min="12236" max="12236" width="34.42578125" style="2081" customWidth="1"/>
    <col min="12237" max="12237" width="4.42578125" style="2081" customWidth="1"/>
    <col min="12238" max="12238" width="9.85546875" style="2081" customWidth="1"/>
    <col min="12239" max="12239" width="16.42578125" style="2081" customWidth="1"/>
    <col min="12240" max="12240" width="9.85546875" style="2081" customWidth="1"/>
    <col min="12241" max="12242" width="11" style="2081" customWidth="1"/>
    <col min="12243" max="12252" width="9.85546875" style="2081" customWidth="1"/>
    <col min="12253" max="12256" width="11" style="2081" customWidth="1"/>
    <col min="12257" max="12257" width="14.42578125" style="2081" customWidth="1"/>
    <col min="12258" max="12258" width="4.140625" style="2081" customWidth="1"/>
    <col min="12259" max="12259" width="13.42578125" style="2081" customWidth="1"/>
    <col min="12260" max="12260" width="28.140625" style="2081" customWidth="1"/>
    <col min="12261" max="12261" width="11" style="2081" customWidth="1"/>
    <col min="12262" max="12262" width="14.42578125" style="2081" customWidth="1"/>
    <col min="12263" max="12263" width="4.140625" style="2081" customWidth="1"/>
    <col min="12264" max="12265" width="11" style="2081" customWidth="1"/>
    <col min="12266" max="12266" width="14.42578125" style="2081" customWidth="1"/>
    <col min="12267" max="12267" width="4.140625" style="2081" customWidth="1"/>
    <col min="12268" max="12268" width="14.42578125" style="2081" customWidth="1"/>
    <col min="12269" max="12486" width="10.85546875" style="2081"/>
    <col min="12487" max="12487" width="43" style="2081" customWidth="1"/>
    <col min="12488" max="12491" width="8.42578125" style="2081" customWidth="1"/>
    <col min="12492" max="12492" width="34.42578125" style="2081" customWidth="1"/>
    <col min="12493" max="12493" width="4.42578125" style="2081" customWidth="1"/>
    <col min="12494" max="12494" width="9.85546875" style="2081" customWidth="1"/>
    <col min="12495" max="12495" width="16.42578125" style="2081" customWidth="1"/>
    <col min="12496" max="12496" width="9.85546875" style="2081" customWidth="1"/>
    <col min="12497" max="12498" width="11" style="2081" customWidth="1"/>
    <col min="12499" max="12508" width="9.85546875" style="2081" customWidth="1"/>
    <col min="12509" max="12512" width="11" style="2081" customWidth="1"/>
    <col min="12513" max="12513" width="14.42578125" style="2081" customWidth="1"/>
    <col min="12514" max="12514" width="4.140625" style="2081" customWidth="1"/>
    <col min="12515" max="12515" width="13.42578125" style="2081" customWidth="1"/>
    <col min="12516" max="12516" width="28.140625" style="2081" customWidth="1"/>
    <col min="12517" max="12517" width="11" style="2081" customWidth="1"/>
    <col min="12518" max="12518" width="14.42578125" style="2081" customWidth="1"/>
    <col min="12519" max="12519" width="4.140625" style="2081" customWidth="1"/>
    <col min="12520" max="12521" width="11" style="2081" customWidth="1"/>
    <col min="12522" max="12522" width="14.42578125" style="2081" customWidth="1"/>
    <col min="12523" max="12523" width="4.140625" style="2081" customWidth="1"/>
    <col min="12524" max="12524" width="14.42578125" style="2081" customWidth="1"/>
    <col min="12525" max="12742" width="10.85546875" style="2081"/>
    <col min="12743" max="12743" width="43" style="2081" customWidth="1"/>
    <col min="12744" max="12747" width="8.42578125" style="2081" customWidth="1"/>
    <col min="12748" max="12748" width="34.42578125" style="2081" customWidth="1"/>
    <col min="12749" max="12749" width="4.42578125" style="2081" customWidth="1"/>
    <col min="12750" max="12750" width="9.85546875" style="2081" customWidth="1"/>
    <col min="12751" max="12751" width="16.42578125" style="2081" customWidth="1"/>
    <col min="12752" max="12752" width="9.85546875" style="2081" customWidth="1"/>
    <col min="12753" max="12754" width="11" style="2081" customWidth="1"/>
    <col min="12755" max="12764" width="9.85546875" style="2081" customWidth="1"/>
    <col min="12765" max="12768" width="11" style="2081" customWidth="1"/>
    <col min="12769" max="12769" width="14.42578125" style="2081" customWidth="1"/>
    <col min="12770" max="12770" width="4.140625" style="2081" customWidth="1"/>
    <col min="12771" max="12771" width="13.42578125" style="2081" customWidth="1"/>
    <col min="12772" max="12772" width="28.140625" style="2081" customWidth="1"/>
    <col min="12773" max="12773" width="11" style="2081" customWidth="1"/>
    <col min="12774" max="12774" width="14.42578125" style="2081" customWidth="1"/>
    <col min="12775" max="12775" width="4.140625" style="2081" customWidth="1"/>
    <col min="12776" max="12777" width="11" style="2081" customWidth="1"/>
    <col min="12778" max="12778" width="14.42578125" style="2081" customWidth="1"/>
    <col min="12779" max="12779" width="4.140625" style="2081" customWidth="1"/>
    <col min="12780" max="12780" width="14.42578125" style="2081" customWidth="1"/>
    <col min="12781" max="12998" width="10.85546875" style="2081"/>
    <col min="12999" max="12999" width="43" style="2081" customWidth="1"/>
    <col min="13000" max="13003" width="8.42578125" style="2081" customWidth="1"/>
    <col min="13004" max="13004" width="34.42578125" style="2081" customWidth="1"/>
    <col min="13005" max="13005" width="4.42578125" style="2081" customWidth="1"/>
    <col min="13006" max="13006" width="9.85546875" style="2081" customWidth="1"/>
    <col min="13007" max="13007" width="16.42578125" style="2081" customWidth="1"/>
    <col min="13008" max="13008" width="9.85546875" style="2081" customWidth="1"/>
    <col min="13009" max="13010" width="11" style="2081" customWidth="1"/>
    <col min="13011" max="13020" width="9.85546875" style="2081" customWidth="1"/>
    <col min="13021" max="13024" width="11" style="2081" customWidth="1"/>
    <col min="13025" max="13025" width="14.42578125" style="2081" customWidth="1"/>
    <col min="13026" max="13026" width="4.140625" style="2081" customWidth="1"/>
    <col min="13027" max="13027" width="13.42578125" style="2081" customWidth="1"/>
    <col min="13028" max="13028" width="28.140625" style="2081" customWidth="1"/>
    <col min="13029" max="13029" width="11" style="2081" customWidth="1"/>
    <col min="13030" max="13030" width="14.42578125" style="2081" customWidth="1"/>
    <col min="13031" max="13031" width="4.140625" style="2081" customWidth="1"/>
    <col min="13032" max="13033" width="11" style="2081" customWidth="1"/>
    <col min="13034" max="13034" width="14.42578125" style="2081" customWidth="1"/>
    <col min="13035" max="13035" width="4.140625" style="2081" customWidth="1"/>
    <col min="13036" max="13036" width="14.42578125" style="2081" customWidth="1"/>
    <col min="13037" max="13254" width="10.85546875" style="2081"/>
    <col min="13255" max="13255" width="43" style="2081" customWidth="1"/>
    <col min="13256" max="13259" width="8.42578125" style="2081" customWidth="1"/>
    <col min="13260" max="13260" width="34.42578125" style="2081" customWidth="1"/>
    <col min="13261" max="13261" width="4.42578125" style="2081" customWidth="1"/>
    <col min="13262" max="13262" width="9.85546875" style="2081" customWidth="1"/>
    <col min="13263" max="13263" width="16.42578125" style="2081" customWidth="1"/>
    <col min="13264" max="13264" width="9.85546875" style="2081" customWidth="1"/>
    <col min="13265" max="13266" width="11" style="2081" customWidth="1"/>
    <col min="13267" max="13276" width="9.85546875" style="2081" customWidth="1"/>
    <col min="13277" max="13280" width="11" style="2081" customWidth="1"/>
    <col min="13281" max="13281" width="14.42578125" style="2081" customWidth="1"/>
    <col min="13282" max="13282" width="4.140625" style="2081" customWidth="1"/>
    <col min="13283" max="13283" width="13.42578125" style="2081" customWidth="1"/>
    <col min="13284" max="13284" width="28.140625" style="2081" customWidth="1"/>
    <col min="13285" max="13285" width="11" style="2081" customWidth="1"/>
    <col min="13286" max="13286" width="14.42578125" style="2081" customWidth="1"/>
    <col min="13287" max="13287" width="4.140625" style="2081" customWidth="1"/>
    <col min="13288" max="13289" width="11" style="2081" customWidth="1"/>
    <col min="13290" max="13290" width="14.42578125" style="2081" customWidth="1"/>
    <col min="13291" max="13291" width="4.140625" style="2081" customWidth="1"/>
    <col min="13292" max="13292" width="14.42578125" style="2081" customWidth="1"/>
    <col min="13293" max="13510" width="10.85546875" style="2081"/>
    <col min="13511" max="13511" width="43" style="2081" customWidth="1"/>
    <col min="13512" max="13515" width="8.42578125" style="2081" customWidth="1"/>
    <col min="13516" max="13516" width="34.42578125" style="2081" customWidth="1"/>
    <col min="13517" max="13517" width="4.42578125" style="2081" customWidth="1"/>
    <col min="13518" max="13518" width="9.85546875" style="2081" customWidth="1"/>
    <col min="13519" max="13519" width="16.42578125" style="2081" customWidth="1"/>
    <col min="13520" max="13520" width="9.85546875" style="2081" customWidth="1"/>
    <col min="13521" max="13522" width="11" style="2081" customWidth="1"/>
    <col min="13523" max="13532" width="9.85546875" style="2081" customWidth="1"/>
    <col min="13533" max="13536" width="11" style="2081" customWidth="1"/>
    <col min="13537" max="13537" width="14.42578125" style="2081" customWidth="1"/>
    <col min="13538" max="13538" width="4.140625" style="2081" customWidth="1"/>
    <col min="13539" max="13539" width="13.42578125" style="2081" customWidth="1"/>
    <col min="13540" max="13540" width="28.140625" style="2081" customWidth="1"/>
    <col min="13541" max="13541" width="11" style="2081" customWidth="1"/>
    <col min="13542" max="13542" width="14.42578125" style="2081" customWidth="1"/>
    <col min="13543" max="13543" width="4.140625" style="2081" customWidth="1"/>
    <col min="13544" max="13545" width="11" style="2081" customWidth="1"/>
    <col min="13546" max="13546" width="14.42578125" style="2081" customWidth="1"/>
    <col min="13547" max="13547" width="4.140625" style="2081" customWidth="1"/>
    <col min="13548" max="13548" width="14.42578125" style="2081" customWidth="1"/>
    <col min="13549" max="13766" width="10.85546875" style="2081"/>
    <col min="13767" max="13767" width="43" style="2081" customWidth="1"/>
    <col min="13768" max="13771" width="8.42578125" style="2081" customWidth="1"/>
    <col min="13772" max="13772" width="34.42578125" style="2081" customWidth="1"/>
    <col min="13773" max="13773" width="4.42578125" style="2081" customWidth="1"/>
    <col min="13774" max="13774" width="9.85546875" style="2081" customWidth="1"/>
    <col min="13775" max="13775" width="16.42578125" style="2081" customWidth="1"/>
    <col min="13776" max="13776" width="9.85546875" style="2081" customWidth="1"/>
    <col min="13777" max="13778" width="11" style="2081" customWidth="1"/>
    <col min="13779" max="13788" width="9.85546875" style="2081" customWidth="1"/>
    <col min="13789" max="13792" width="11" style="2081" customWidth="1"/>
    <col min="13793" max="13793" width="14.42578125" style="2081" customWidth="1"/>
    <col min="13794" max="13794" width="4.140625" style="2081" customWidth="1"/>
    <col min="13795" max="13795" width="13.42578125" style="2081" customWidth="1"/>
    <col min="13796" max="13796" width="28.140625" style="2081" customWidth="1"/>
    <col min="13797" max="13797" width="11" style="2081" customWidth="1"/>
    <col min="13798" max="13798" width="14.42578125" style="2081" customWidth="1"/>
    <col min="13799" max="13799" width="4.140625" style="2081" customWidth="1"/>
    <col min="13800" max="13801" width="11" style="2081" customWidth="1"/>
    <col min="13802" max="13802" width="14.42578125" style="2081" customWidth="1"/>
    <col min="13803" max="13803" width="4.140625" style="2081" customWidth="1"/>
    <col min="13804" max="13804" width="14.42578125" style="2081" customWidth="1"/>
    <col min="13805" max="14022" width="10.85546875" style="2081"/>
    <col min="14023" max="14023" width="43" style="2081" customWidth="1"/>
    <col min="14024" max="14027" width="8.42578125" style="2081" customWidth="1"/>
    <col min="14028" max="14028" width="34.42578125" style="2081" customWidth="1"/>
    <col min="14029" max="14029" width="4.42578125" style="2081" customWidth="1"/>
    <col min="14030" max="14030" width="9.85546875" style="2081" customWidth="1"/>
    <col min="14031" max="14031" width="16.42578125" style="2081" customWidth="1"/>
    <col min="14032" max="14032" width="9.85546875" style="2081" customWidth="1"/>
    <col min="14033" max="14034" width="11" style="2081" customWidth="1"/>
    <col min="14035" max="14044" width="9.85546875" style="2081" customWidth="1"/>
    <col min="14045" max="14048" width="11" style="2081" customWidth="1"/>
    <col min="14049" max="14049" width="14.42578125" style="2081" customWidth="1"/>
    <col min="14050" max="14050" width="4.140625" style="2081" customWidth="1"/>
    <col min="14051" max="14051" width="13.42578125" style="2081" customWidth="1"/>
    <col min="14052" max="14052" width="28.140625" style="2081" customWidth="1"/>
    <col min="14053" max="14053" width="11" style="2081" customWidth="1"/>
    <col min="14054" max="14054" width="14.42578125" style="2081" customWidth="1"/>
    <col min="14055" max="14055" width="4.140625" style="2081" customWidth="1"/>
    <col min="14056" max="14057" width="11" style="2081" customWidth="1"/>
    <col min="14058" max="14058" width="14.42578125" style="2081" customWidth="1"/>
    <col min="14059" max="14059" width="4.140625" style="2081" customWidth="1"/>
    <col min="14060" max="14060" width="14.42578125" style="2081" customWidth="1"/>
    <col min="14061" max="14278" width="10.85546875" style="2081"/>
    <col min="14279" max="14279" width="43" style="2081" customWidth="1"/>
    <col min="14280" max="14283" width="8.42578125" style="2081" customWidth="1"/>
    <col min="14284" max="14284" width="34.42578125" style="2081" customWidth="1"/>
    <col min="14285" max="14285" width="4.42578125" style="2081" customWidth="1"/>
    <col min="14286" max="14286" width="9.85546875" style="2081" customWidth="1"/>
    <col min="14287" max="14287" width="16.42578125" style="2081" customWidth="1"/>
    <col min="14288" max="14288" width="9.85546875" style="2081" customWidth="1"/>
    <col min="14289" max="14290" width="11" style="2081" customWidth="1"/>
    <col min="14291" max="14300" width="9.85546875" style="2081" customWidth="1"/>
    <col min="14301" max="14304" width="11" style="2081" customWidth="1"/>
    <col min="14305" max="14305" width="14.42578125" style="2081" customWidth="1"/>
    <col min="14306" max="14306" width="4.140625" style="2081" customWidth="1"/>
    <col min="14307" max="14307" width="13.42578125" style="2081" customWidth="1"/>
    <col min="14308" max="14308" width="28.140625" style="2081" customWidth="1"/>
    <col min="14309" max="14309" width="11" style="2081" customWidth="1"/>
    <col min="14310" max="14310" width="14.42578125" style="2081" customWidth="1"/>
    <col min="14311" max="14311" width="4.140625" style="2081" customWidth="1"/>
    <col min="14312" max="14313" width="11" style="2081" customWidth="1"/>
    <col min="14314" max="14314" width="14.42578125" style="2081" customWidth="1"/>
    <col min="14315" max="14315" width="4.140625" style="2081" customWidth="1"/>
    <col min="14316" max="14316" width="14.42578125" style="2081" customWidth="1"/>
    <col min="14317" max="14534" width="10.85546875" style="2081"/>
    <col min="14535" max="14535" width="43" style="2081" customWidth="1"/>
    <col min="14536" max="14539" width="8.42578125" style="2081" customWidth="1"/>
    <col min="14540" max="14540" width="34.42578125" style="2081" customWidth="1"/>
    <col min="14541" max="14541" width="4.42578125" style="2081" customWidth="1"/>
    <col min="14542" max="14542" width="9.85546875" style="2081" customWidth="1"/>
    <col min="14543" max="14543" width="16.42578125" style="2081" customWidth="1"/>
    <col min="14544" max="14544" width="9.85546875" style="2081" customWidth="1"/>
    <col min="14545" max="14546" width="11" style="2081" customWidth="1"/>
    <col min="14547" max="14556" width="9.85546875" style="2081" customWidth="1"/>
    <col min="14557" max="14560" width="11" style="2081" customWidth="1"/>
    <col min="14561" max="14561" width="14.42578125" style="2081" customWidth="1"/>
    <col min="14562" max="14562" width="4.140625" style="2081" customWidth="1"/>
    <col min="14563" max="14563" width="13.42578125" style="2081" customWidth="1"/>
    <col min="14564" max="14564" width="28.140625" style="2081" customWidth="1"/>
    <col min="14565" max="14565" width="11" style="2081" customWidth="1"/>
    <col min="14566" max="14566" width="14.42578125" style="2081" customWidth="1"/>
    <col min="14567" max="14567" width="4.140625" style="2081" customWidth="1"/>
    <col min="14568" max="14569" width="11" style="2081" customWidth="1"/>
    <col min="14570" max="14570" width="14.42578125" style="2081" customWidth="1"/>
    <col min="14571" max="14571" width="4.140625" style="2081" customWidth="1"/>
    <col min="14572" max="14572" width="14.42578125" style="2081" customWidth="1"/>
    <col min="14573" max="14790" width="10.85546875" style="2081"/>
    <col min="14791" max="14791" width="43" style="2081" customWidth="1"/>
    <col min="14792" max="14795" width="8.42578125" style="2081" customWidth="1"/>
    <col min="14796" max="14796" width="34.42578125" style="2081" customWidth="1"/>
    <col min="14797" max="14797" width="4.42578125" style="2081" customWidth="1"/>
    <col min="14798" max="14798" width="9.85546875" style="2081" customWidth="1"/>
    <col min="14799" max="14799" width="16.42578125" style="2081" customWidth="1"/>
    <col min="14800" max="14800" width="9.85546875" style="2081" customWidth="1"/>
    <col min="14801" max="14802" width="11" style="2081" customWidth="1"/>
    <col min="14803" max="14812" width="9.85546875" style="2081" customWidth="1"/>
    <col min="14813" max="14816" width="11" style="2081" customWidth="1"/>
    <col min="14817" max="14817" width="14.42578125" style="2081" customWidth="1"/>
    <col min="14818" max="14818" width="4.140625" style="2081" customWidth="1"/>
    <col min="14819" max="14819" width="13.42578125" style="2081" customWidth="1"/>
    <col min="14820" max="14820" width="28.140625" style="2081" customWidth="1"/>
    <col min="14821" max="14821" width="11" style="2081" customWidth="1"/>
    <col min="14822" max="14822" width="14.42578125" style="2081" customWidth="1"/>
    <col min="14823" max="14823" width="4.140625" style="2081" customWidth="1"/>
    <col min="14824" max="14825" width="11" style="2081" customWidth="1"/>
    <col min="14826" max="14826" width="14.42578125" style="2081" customWidth="1"/>
    <col min="14827" max="14827" width="4.140625" style="2081" customWidth="1"/>
    <col min="14828" max="14828" width="14.42578125" style="2081" customWidth="1"/>
    <col min="14829" max="15046" width="10.85546875" style="2081"/>
    <col min="15047" max="15047" width="43" style="2081" customWidth="1"/>
    <col min="15048" max="15051" width="8.42578125" style="2081" customWidth="1"/>
    <col min="15052" max="15052" width="34.42578125" style="2081" customWidth="1"/>
    <col min="15053" max="15053" width="4.42578125" style="2081" customWidth="1"/>
    <col min="15054" max="15054" width="9.85546875" style="2081" customWidth="1"/>
    <col min="15055" max="15055" width="16.42578125" style="2081" customWidth="1"/>
    <col min="15056" max="15056" width="9.85546875" style="2081" customWidth="1"/>
    <col min="15057" max="15058" width="11" style="2081" customWidth="1"/>
    <col min="15059" max="15068" width="9.85546875" style="2081" customWidth="1"/>
    <col min="15069" max="15072" width="11" style="2081" customWidth="1"/>
    <col min="15073" max="15073" width="14.42578125" style="2081" customWidth="1"/>
    <col min="15074" max="15074" width="4.140625" style="2081" customWidth="1"/>
    <col min="15075" max="15075" width="13.42578125" style="2081" customWidth="1"/>
    <col min="15076" max="15076" width="28.140625" style="2081" customWidth="1"/>
    <col min="15077" max="15077" width="11" style="2081" customWidth="1"/>
    <col min="15078" max="15078" width="14.42578125" style="2081" customWidth="1"/>
    <col min="15079" max="15079" width="4.140625" style="2081" customWidth="1"/>
    <col min="15080" max="15081" width="11" style="2081" customWidth="1"/>
    <col min="15082" max="15082" width="14.42578125" style="2081" customWidth="1"/>
    <col min="15083" max="15083" width="4.140625" style="2081" customWidth="1"/>
    <col min="15084" max="15084" width="14.42578125" style="2081" customWidth="1"/>
    <col min="15085" max="15302" width="10.85546875" style="2081"/>
    <col min="15303" max="15303" width="43" style="2081" customWidth="1"/>
    <col min="15304" max="15307" width="8.42578125" style="2081" customWidth="1"/>
    <col min="15308" max="15308" width="34.42578125" style="2081" customWidth="1"/>
    <col min="15309" max="15309" width="4.42578125" style="2081" customWidth="1"/>
    <col min="15310" max="15310" width="9.85546875" style="2081" customWidth="1"/>
    <col min="15311" max="15311" width="16.42578125" style="2081" customWidth="1"/>
    <col min="15312" max="15312" width="9.85546875" style="2081" customWidth="1"/>
    <col min="15313" max="15314" width="11" style="2081" customWidth="1"/>
    <col min="15315" max="15324" width="9.85546875" style="2081" customWidth="1"/>
    <col min="15325" max="15328" width="11" style="2081" customWidth="1"/>
    <col min="15329" max="15329" width="14.42578125" style="2081" customWidth="1"/>
    <col min="15330" max="15330" width="4.140625" style="2081" customWidth="1"/>
    <col min="15331" max="15331" width="13.42578125" style="2081" customWidth="1"/>
    <col min="15332" max="15332" width="28.140625" style="2081" customWidth="1"/>
    <col min="15333" max="15333" width="11" style="2081" customWidth="1"/>
    <col min="15334" max="15334" width="14.42578125" style="2081" customWidth="1"/>
    <col min="15335" max="15335" width="4.140625" style="2081" customWidth="1"/>
    <col min="15336" max="15337" width="11" style="2081" customWidth="1"/>
    <col min="15338" max="15338" width="14.42578125" style="2081" customWidth="1"/>
    <col min="15339" max="15339" width="4.140625" style="2081" customWidth="1"/>
    <col min="15340" max="15340" width="14.42578125" style="2081" customWidth="1"/>
    <col min="15341" max="15558" width="10.85546875" style="2081"/>
    <col min="15559" max="15559" width="43" style="2081" customWidth="1"/>
    <col min="15560" max="15563" width="8.42578125" style="2081" customWidth="1"/>
    <col min="15564" max="15564" width="34.42578125" style="2081" customWidth="1"/>
    <col min="15565" max="15565" width="4.42578125" style="2081" customWidth="1"/>
    <col min="15566" max="15566" width="9.85546875" style="2081" customWidth="1"/>
    <col min="15567" max="15567" width="16.42578125" style="2081" customWidth="1"/>
    <col min="15568" max="15568" width="9.85546875" style="2081" customWidth="1"/>
    <col min="15569" max="15570" width="11" style="2081" customWidth="1"/>
    <col min="15571" max="15580" width="9.85546875" style="2081" customWidth="1"/>
    <col min="15581" max="15584" width="11" style="2081" customWidth="1"/>
    <col min="15585" max="15585" width="14.42578125" style="2081" customWidth="1"/>
    <col min="15586" max="15586" width="4.140625" style="2081" customWidth="1"/>
    <col min="15587" max="15587" width="13.42578125" style="2081" customWidth="1"/>
    <col min="15588" max="15588" width="28.140625" style="2081" customWidth="1"/>
    <col min="15589" max="15589" width="11" style="2081" customWidth="1"/>
    <col min="15590" max="15590" width="14.42578125" style="2081" customWidth="1"/>
    <col min="15591" max="15591" width="4.140625" style="2081" customWidth="1"/>
    <col min="15592" max="15593" width="11" style="2081" customWidth="1"/>
    <col min="15594" max="15594" width="14.42578125" style="2081" customWidth="1"/>
    <col min="15595" max="15595" width="4.140625" style="2081" customWidth="1"/>
    <col min="15596" max="15596" width="14.42578125" style="2081" customWidth="1"/>
    <col min="15597" max="15814" width="10.85546875" style="2081"/>
    <col min="15815" max="15815" width="43" style="2081" customWidth="1"/>
    <col min="15816" max="15819" width="8.42578125" style="2081" customWidth="1"/>
    <col min="15820" max="15820" width="34.42578125" style="2081" customWidth="1"/>
    <col min="15821" max="15821" width="4.42578125" style="2081" customWidth="1"/>
    <col min="15822" max="15822" width="9.85546875" style="2081" customWidth="1"/>
    <col min="15823" max="15823" width="16.42578125" style="2081" customWidth="1"/>
    <col min="15824" max="15824" width="9.85546875" style="2081" customWidth="1"/>
    <col min="15825" max="15826" width="11" style="2081" customWidth="1"/>
    <col min="15827" max="15836" width="9.85546875" style="2081" customWidth="1"/>
    <col min="15837" max="15840" width="11" style="2081" customWidth="1"/>
    <col min="15841" max="15841" width="14.42578125" style="2081" customWidth="1"/>
    <col min="15842" max="15842" width="4.140625" style="2081" customWidth="1"/>
    <col min="15843" max="15843" width="13.42578125" style="2081" customWidth="1"/>
    <col min="15844" max="15844" width="28.140625" style="2081" customWidth="1"/>
    <col min="15845" max="15845" width="11" style="2081" customWidth="1"/>
    <col min="15846" max="15846" width="14.42578125" style="2081" customWidth="1"/>
    <col min="15847" max="15847" width="4.140625" style="2081" customWidth="1"/>
    <col min="15848" max="15849" width="11" style="2081" customWidth="1"/>
    <col min="15850" max="15850" width="14.42578125" style="2081" customWidth="1"/>
    <col min="15851" max="15851" width="4.140625" style="2081" customWidth="1"/>
    <col min="15852" max="15852" width="14.42578125" style="2081" customWidth="1"/>
    <col min="15853" max="16070" width="10.85546875" style="2081"/>
    <col min="16071" max="16071" width="43" style="2081" customWidth="1"/>
    <col min="16072" max="16075" width="8.42578125" style="2081" customWidth="1"/>
    <col min="16076" max="16076" width="34.42578125" style="2081" customWidth="1"/>
    <col min="16077" max="16077" width="4.42578125" style="2081" customWidth="1"/>
    <col min="16078" max="16078" width="9.85546875" style="2081" customWidth="1"/>
    <col min="16079" max="16079" width="16.42578125" style="2081" customWidth="1"/>
    <col min="16080" max="16080" width="9.85546875" style="2081" customWidth="1"/>
    <col min="16081" max="16082" width="11" style="2081" customWidth="1"/>
    <col min="16083" max="16092" width="9.85546875" style="2081" customWidth="1"/>
    <col min="16093" max="16096" width="11" style="2081" customWidth="1"/>
    <col min="16097" max="16097" width="14.42578125" style="2081" customWidth="1"/>
    <col min="16098" max="16098" width="4.140625" style="2081" customWidth="1"/>
    <col min="16099" max="16099" width="13.42578125" style="2081" customWidth="1"/>
    <col min="16100" max="16100" width="28.140625" style="2081" customWidth="1"/>
    <col min="16101" max="16101" width="11" style="2081" customWidth="1"/>
    <col min="16102" max="16102" width="14.42578125" style="2081" customWidth="1"/>
    <col min="16103" max="16103" width="4.140625" style="2081" customWidth="1"/>
    <col min="16104" max="16105" width="11" style="2081" customWidth="1"/>
    <col min="16106" max="16106" width="14.42578125" style="2081" customWidth="1"/>
    <col min="16107" max="16107" width="4.140625" style="2081" customWidth="1"/>
    <col min="16108" max="16108" width="14.42578125" style="2081" customWidth="1"/>
    <col min="16109" max="16336" width="10.85546875" style="2081"/>
    <col min="16337" max="16384" width="11.42578125" style="2081" customWidth="1"/>
  </cols>
  <sheetData>
    <row r="1" spans="1:8" s="1790" customFormat="1" ht="24.75" customHeight="1">
      <c r="A1" s="2061" t="s">
        <v>789</v>
      </c>
      <c r="E1" s="423"/>
      <c r="F1" s="423"/>
      <c r="G1" s="423"/>
      <c r="H1" s="2062" t="s">
        <v>790</v>
      </c>
    </row>
    <row r="2" spans="1:8" s="1790" customFormat="1" ht="18.95" customHeight="1">
      <c r="A2" s="1797" t="s">
        <v>248</v>
      </c>
      <c r="E2" s="423"/>
      <c r="F2" s="423"/>
      <c r="G2" s="423"/>
      <c r="H2" s="2063"/>
    </row>
    <row r="3" spans="1:8" s="2065" customFormat="1" ht="19.7" customHeight="1">
      <c r="A3" s="2064" t="s">
        <v>2507</v>
      </c>
      <c r="E3" s="2638" t="s">
        <v>2506</v>
      </c>
      <c r="F3" s="2638"/>
      <c r="G3" s="2638"/>
      <c r="H3" s="2638"/>
    </row>
    <row r="4" spans="1:8" s="2065" customFormat="1" ht="18.95" customHeight="1">
      <c r="A4" s="2066" t="s">
        <v>1786</v>
      </c>
      <c r="E4" s="423"/>
      <c r="F4" s="423"/>
      <c r="G4" s="423"/>
      <c r="H4" s="2067"/>
    </row>
    <row r="5" spans="1:8" s="2065" customFormat="1" ht="12.95" customHeight="1">
      <c r="A5" s="2066"/>
      <c r="E5" s="423"/>
      <c r="F5" s="423"/>
      <c r="G5" s="423"/>
      <c r="H5" s="2067"/>
    </row>
    <row r="6" spans="1:8" s="1790" customFormat="1" ht="12.95" customHeight="1">
      <c r="B6" s="2637" t="s">
        <v>2235</v>
      </c>
      <c r="C6" s="2637"/>
      <c r="D6" s="2637"/>
      <c r="E6" s="2637" t="s">
        <v>2049</v>
      </c>
      <c r="F6" s="2637"/>
      <c r="G6" s="2637"/>
      <c r="H6" s="2037"/>
    </row>
    <row r="7" spans="1:8" s="1790" customFormat="1" ht="13.5" customHeight="1">
      <c r="B7" s="2129" t="s">
        <v>11</v>
      </c>
      <c r="C7" s="2129" t="s">
        <v>263</v>
      </c>
      <c r="D7" s="2448" t="s">
        <v>1084</v>
      </c>
      <c r="E7" s="2068" t="s">
        <v>11</v>
      </c>
      <c r="F7" s="2068" t="s">
        <v>263</v>
      </c>
      <c r="G7" s="2448" t="s">
        <v>1084</v>
      </c>
      <c r="H7" s="2069"/>
    </row>
    <row r="8" spans="1:8" s="2042" customFormat="1" ht="13.5" customHeight="1">
      <c r="A8" s="1791"/>
      <c r="B8" s="2091" t="s">
        <v>10</v>
      </c>
      <c r="C8" s="1997" t="s">
        <v>6</v>
      </c>
      <c r="D8" s="2404" t="s">
        <v>2293</v>
      </c>
      <c r="E8" s="2070" t="s">
        <v>10</v>
      </c>
      <c r="F8" s="1997" t="s">
        <v>6</v>
      </c>
      <c r="G8" s="2404" t="s">
        <v>2293</v>
      </c>
    </row>
    <row r="9" spans="1:8" s="2042" customFormat="1" ht="8.1" customHeight="1">
      <c r="A9" s="1791"/>
      <c r="B9" s="2071"/>
      <c r="C9" s="2071"/>
      <c r="D9" s="2071"/>
      <c r="E9" s="2071"/>
      <c r="F9" s="2071"/>
      <c r="G9" s="2071"/>
    </row>
    <row r="10" spans="1:8" s="2042" customFormat="1" ht="12.95" customHeight="1">
      <c r="A10" s="1790" t="s">
        <v>2227</v>
      </c>
      <c r="B10" s="2151">
        <v>414</v>
      </c>
      <c r="C10" s="2152">
        <v>202</v>
      </c>
      <c r="D10" s="1790">
        <v>2</v>
      </c>
      <c r="E10" s="2151">
        <v>421</v>
      </c>
      <c r="F10" s="2152">
        <v>209</v>
      </c>
      <c r="G10" s="2152">
        <v>4</v>
      </c>
      <c r="H10" s="2072" t="s">
        <v>2045</v>
      </c>
    </row>
    <row r="11" spans="1:8" s="2042" customFormat="1" ht="12.95" customHeight="1">
      <c r="A11" s="1795" t="s">
        <v>1001</v>
      </c>
      <c r="B11" s="2151">
        <v>852</v>
      </c>
      <c r="C11" s="2152">
        <v>433</v>
      </c>
      <c r="D11" s="1790">
        <v>11</v>
      </c>
      <c r="E11" s="2151">
        <v>865</v>
      </c>
      <c r="F11" s="2152">
        <v>423</v>
      </c>
      <c r="G11" s="2152">
        <v>9</v>
      </c>
      <c r="H11" s="2069" t="s">
        <v>1002</v>
      </c>
    </row>
    <row r="12" spans="1:8" s="2042" customFormat="1" ht="12.95" customHeight="1">
      <c r="A12" s="1795" t="s">
        <v>1018</v>
      </c>
      <c r="B12" s="2151">
        <v>187</v>
      </c>
      <c r="C12" s="2152">
        <v>137</v>
      </c>
      <c r="D12" s="1790">
        <v>6</v>
      </c>
      <c r="E12" s="2151">
        <v>180</v>
      </c>
      <c r="F12" s="2152">
        <v>133</v>
      </c>
      <c r="G12" s="2152">
        <v>4</v>
      </c>
      <c r="H12" s="2069" t="s">
        <v>1019</v>
      </c>
    </row>
    <row r="13" spans="1:8" s="2042" customFormat="1" ht="12.95" customHeight="1">
      <c r="A13" s="1795" t="s">
        <v>1024</v>
      </c>
      <c r="B13" s="2151">
        <v>388</v>
      </c>
      <c r="C13" s="2152">
        <v>261</v>
      </c>
      <c r="D13" s="1790">
        <v>23</v>
      </c>
      <c r="E13" s="2151">
        <v>358</v>
      </c>
      <c r="F13" s="2152">
        <v>240</v>
      </c>
      <c r="G13" s="2152">
        <v>22</v>
      </c>
      <c r="H13" s="2069" t="s">
        <v>1025</v>
      </c>
    </row>
    <row r="14" spans="1:8" s="2042" customFormat="1" ht="12.95" customHeight="1">
      <c r="A14" s="1795" t="s">
        <v>1020</v>
      </c>
      <c r="B14" s="2151">
        <v>491</v>
      </c>
      <c r="C14" s="2152">
        <v>299</v>
      </c>
      <c r="D14" s="1790">
        <v>24</v>
      </c>
      <c r="E14" s="2151">
        <v>459</v>
      </c>
      <c r="F14" s="2152">
        <v>293</v>
      </c>
      <c r="G14" s="2152">
        <v>21</v>
      </c>
      <c r="H14" s="2069" t="s">
        <v>1021</v>
      </c>
    </row>
    <row r="15" spans="1:8" s="2042" customFormat="1" ht="12.95" customHeight="1">
      <c r="A15" s="1795" t="s">
        <v>1787</v>
      </c>
      <c r="B15" s="2151">
        <v>197</v>
      </c>
      <c r="C15" s="2152">
        <v>140</v>
      </c>
      <c r="D15" s="1790">
        <v>7</v>
      </c>
      <c r="E15" s="2151">
        <v>169</v>
      </c>
      <c r="F15" s="2152">
        <v>113</v>
      </c>
      <c r="G15" s="2152">
        <v>6</v>
      </c>
      <c r="H15" s="1800" t="s">
        <v>2046</v>
      </c>
    </row>
    <row r="16" spans="1:8" s="2042" customFormat="1" ht="12.95" customHeight="1">
      <c r="A16" s="1795" t="s">
        <v>1026</v>
      </c>
      <c r="B16" s="2151">
        <v>978</v>
      </c>
      <c r="C16" s="2152">
        <v>675</v>
      </c>
      <c r="D16" s="1790">
        <v>54</v>
      </c>
      <c r="E16" s="2151">
        <v>827</v>
      </c>
      <c r="F16" s="2152">
        <v>569</v>
      </c>
      <c r="G16" s="2152">
        <v>46</v>
      </c>
      <c r="H16" s="2069" t="s">
        <v>1027</v>
      </c>
    </row>
    <row r="17" spans="1:8" s="2042" customFormat="1" ht="12.95" customHeight="1">
      <c r="A17" s="1795" t="s">
        <v>1022</v>
      </c>
      <c r="B17" s="2151">
        <v>385</v>
      </c>
      <c r="C17" s="2152">
        <v>270</v>
      </c>
      <c r="D17" s="1790">
        <v>20</v>
      </c>
      <c r="E17" s="2151">
        <v>345</v>
      </c>
      <c r="F17" s="2152">
        <v>239</v>
      </c>
      <c r="G17" s="2152">
        <v>13</v>
      </c>
      <c r="H17" s="2069" t="s">
        <v>1023</v>
      </c>
    </row>
    <row r="18" spans="1:8" s="2042" customFormat="1" ht="12.95" customHeight="1">
      <c r="A18" s="1795" t="s">
        <v>1003</v>
      </c>
      <c r="B18" s="2151">
        <v>581</v>
      </c>
      <c r="C18" s="2152">
        <v>388</v>
      </c>
      <c r="D18" s="1790">
        <v>35</v>
      </c>
      <c r="E18" s="2151">
        <v>543</v>
      </c>
      <c r="F18" s="2152">
        <v>349</v>
      </c>
      <c r="G18" s="2152">
        <v>28</v>
      </c>
      <c r="H18" s="2072" t="s">
        <v>1004</v>
      </c>
    </row>
    <row r="19" spans="1:8" s="2042" customFormat="1" ht="12.95" customHeight="1">
      <c r="A19" s="1795" t="s">
        <v>1005</v>
      </c>
      <c r="B19" s="2151">
        <v>130</v>
      </c>
      <c r="C19" s="2152">
        <v>58</v>
      </c>
      <c r="D19" s="1790">
        <v>32</v>
      </c>
      <c r="E19" s="2151">
        <v>133</v>
      </c>
      <c r="F19" s="2152">
        <v>69</v>
      </c>
      <c r="G19" s="2152">
        <v>34</v>
      </c>
      <c r="H19" s="2069" t="s">
        <v>1006</v>
      </c>
    </row>
    <row r="20" spans="1:8" s="2042" customFormat="1" ht="12.95" customHeight="1">
      <c r="A20" s="1795" t="s">
        <v>1788</v>
      </c>
      <c r="B20" s="2151">
        <v>1080</v>
      </c>
      <c r="C20" s="2152">
        <v>628</v>
      </c>
      <c r="D20" s="1790">
        <v>16</v>
      </c>
      <c r="E20" s="2151">
        <v>902</v>
      </c>
      <c r="F20" s="2152">
        <v>532</v>
      </c>
      <c r="G20" s="2152">
        <v>13</v>
      </c>
      <c r="H20" s="2069" t="s">
        <v>1007</v>
      </c>
    </row>
    <row r="21" spans="1:8" s="2042" customFormat="1" ht="12.95" customHeight="1">
      <c r="A21" s="1790" t="s">
        <v>1789</v>
      </c>
      <c r="B21" s="2091" t="s">
        <v>2218</v>
      </c>
      <c r="C21" s="2089" t="s">
        <v>2218</v>
      </c>
      <c r="D21" s="1789" t="s">
        <v>2218</v>
      </c>
      <c r="E21" s="2151">
        <v>500</v>
      </c>
      <c r="F21" s="2152">
        <v>27</v>
      </c>
      <c r="G21" s="2152">
        <v>96</v>
      </c>
      <c r="H21" s="2072" t="s">
        <v>1790</v>
      </c>
    </row>
    <row r="22" spans="1:8" s="2042" customFormat="1" ht="12.95" customHeight="1">
      <c r="A22" s="1790" t="s">
        <v>1791</v>
      </c>
      <c r="B22" s="2091" t="s">
        <v>2218</v>
      </c>
      <c r="C22" s="2089" t="s">
        <v>2218</v>
      </c>
      <c r="D22" s="1789" t="s">
        <v>2218</v>
      </c>
      <c r="E22" s="2151">
        <v>390</v>
      </c>
      <c r="F22" s="2152">
        <v>63</v>
      </c>
      <c r="G22" s="2152">
        <v>34</v>
      </c>
      <c r="H22" s="2072" t="s">
        <v>1792</v>
      </c>
    </row>
    <row r="23" spans="1:8" s="2042" customFormat="1" ht="12.95" customHeight="1">
      <c r="A23" s="1795" t="s">
        <v>1034</v>
      </c>
      <c r="B23" s="2090">
        <v>490</v>
      </c>
      <c r="C23" s="2152">
        <v>262</v>
      </c>
      <c r="D23" s="1790">
        <v>5</v>
      </c>
      <c r="E23" s="2151">
        <v>493</v>
      </c>
      <c r="F23" s="2152">
        <v>270</v>
      </c>
      <c r="G23" s="2152">
        <v>5</v>
      </c>
      <c r="H23" s="2072" t="s">
        <v>1035</v>
      </c>
    </row>
    <row r="24" spans="1:8" s="2042" customFormat="1" ht="12.95" customHeight="1">
      <c r="A24" s="1795" t="s">
        <v>1031</v>
      </c>
      <c r="B24" s="2090"/>
      <c r="C24" s="2152"/>
      <c r="D24" s="1790"/>
      <c r="E24" s="2151"/>
      <c r="F24" s="2152"/>
      <c r="H24" s="2072" t="s">
        <v>1032</v>
      </c>
    </row>
    <row r="25" spans="1:8" s="2042" customFormat="1" ht="12.95" customHeight="1">
      <c r="A25" s="1795" t="s">
        <v>1033</v>
      </c>
      <c r="B25" s="2151">
        <v>1312</v>
      </c>
      <c r="C25" s="2152">
        <v>762</v>
      </c>
      <c r="D25" s="1790">
        <v>1</v>
      </c>
      <c r="E25" s="2151">
        <v>1258</v>
      </c>
      <c r="F25" s="2152">
        <v>760</v>
      </c>
      <c r="G25" s="2152">
        <v>3</v>
      </c>
      <c r="H25" s="2072" t="s">
        <v>2047</v>
      </c>
    </row>
    <row r="26" spans="1:8" s="2042" customFormat="1" ht="12.95" customHeight="1">
      <c r="A26" s="1795" t="s">
        <v>1014</v>
      </c>
      <c r="B26" s="2151"/>
      <c r="C26" s="2152"/>
      <c r="E26" s="2151"/>
      <c r="F26" s="2152"/>
      <c r="H26" s="2069" t="s">
        <v>1015</v>
      </c>
    </row>
    <row r="27" spans="1:8" s="2042" customFormat="1" ht="12.95" customHeight="1">
      <c r="A27" s="1795" t="s">
        <v>1016</v>
      </c>
      <c r="B27" s="2151">
        <v>2310</v>
      </c>
      <c r="C27" s="2152">
        <v>1509</v>
      </c>
      <c r="D27" s="1790">
        <v>167</v>
      </c>
      <c r="E27" s="2151">
        <v>2191</v>
      </c>
      <c r="F27" s="2152">
        <v>1427</v>
      </c>
      <c r="G27" s="2152">
        <v>160</v>
      </c>
      <c r="H27" s="2069" t="s">
        <v>1017</v>
      </c>
    </row>
    <row r="28" spans="1:8" s="2042" customFormat="1" ht="12.95" customHeight="1">
      <c r="A28" s="1795" t="s">
        <v>1054</v>
      </c>
      <c r="C28" s="2152"/>
      <c r="E28" s="2151"/>
      <c r="F28" s="2152"/>
      <c r="G28" s="2152"/>
      <c r="H28" s="2069" t="s">
        <v>1055</v>
      </c>
    </row>
    <row r="29" spans="1:8" s="2042" customFormat="1" ht="12.95" customHeight="1">
      <c r="A29" s="1797" t="s">
        <v>1056</v>
      </c>
      <c r="B29" s="2151">
        <v>182</v>
      </c>
      <c r="C29" s="2152">
        <v>158</v>
      </c>
      <c r="D29" s="2130">
        <v>0</v>
      </c>
      <c r="E29" s="2151">
        <v>191</v>
      </c>
      <c r="F29" s="2152">
        <v>170</v>
      </c>
      <c r="G29" s="2152"/>
      <c r="H29" s="2069" t="s">
        <v>1057</v>
      </c>
    </row>
    <row r="30" spans="1:8" s="2042" customFormat="1" ht="12.95" customHeight="1">
      <c r="A30" s="1795" t="s">
        <v>1008</v>
      </c>
      <c r="B30" s="2151"/>
      <c r="C30" s="2152"/>
      <c r="E30" s="2151"/>
      <c r="F30" s="2152"/>
      <c r="G30" s="2152"/>
      <c r="H30" s="2069" t="s">
        <v>1009</v>
      </c>
    </row>
    <row r="31" spans="1:8" s="2042" customFormat="1" ht="12.95" customHeight="1">
      <c r="A31" s="1795" t="s">
        <v>1010</v>
      </c>
      <c r="B31" s="2151">
        <v>835</v>
      </c>
      <c r="C31" s="2152">
        <v>304</v>
      </c>
      <c r="D31" s="1790">
        <v>29</v>
      </c>
      <c r="E31" s="2151">
        <v>812</v>
      </c>
      <c r="F31" s="2152">
        <v>307</v>
      </c>
      <c r="G31" s="2152">
        <v>25</v>
      </c>
      <c r="H31" s="2069" t="s">
        <v>91</v>
      </c>
    </row>
    <row r="32" spans="1:8" s="2042" customFormat="1" ht="12.95" customHeight="1">
      <c r="A32" s="1795" t="s">
        <v>1011</v>
      </c>
      <c r="B32" s="2151"/>
      <c r="C32" s="2152"/>
      <c r="E32" s="2151"/>
      <c r="F32" s="2152"/>
      <c r="G32" s="2152"/>
      <c r="H32" s="2072" t="s">
        <v>1793</v>
      </c>
    </row>
    <row r="33" spans="1:8" s="2042" customFormat="1" ht="12.95" customHeight="1">
      <c r="A33" s="1795" t="s">
        <v>1012</v>
      </c>
      <c r="B33" s="2151">
        <v>703</v>
      </c>
      <c r="C33" s="2152">
        <v>327</v>
      </c>
      <c r="D33" s="1790">
        <v>39</v>
      </c>
      <c r="E33" s="2151">
        <v>681</v>
      </c>
      <c r="F33" s="2152">
        <v>318</v>
      </c>
      <c r="G33" s="2152">
        <v>27</v>
      </c>
      <c r="H33" s="2073" t="s">
        <v>1013</v>
      </c>
    </row>
    <row r="34" spans="1:8" s="2042" customFormat="1" ht="12.95" customHeight="1">
      <c r="A34" s="1795" t="s">
        <v>1028</v>
      </c>
      <c r="B34" s="2151">
        <v>182</v>
      </c>
      <c r="C34" s="2152">
        <v>56</v>
      </c>
      <c r="D34" s="1790">
        <v>17</v>
      </c>
      <c r="E34" s="2151">
        <v>264</v>
      </c>
      <c r="F34" s="2152">
        <v>95</v>
      </c>
      <c r="G34" s="2152">
        <v>16</v>
      </c>
      <c r="H34" s="2069" t="s">
        <v>1029</v>
      </c>
    </row>
    <row r="35" spans="1:8" s="2042" customFormat="1" ht="12.95" customHeight="1">
      <c r="A35" s="1795" t="s">
        <v>1071</v>
      </c>
      <c r="B35" s="2151">
        <v>180</v>
      </c>
      <c r="C35" s="2152">
        <v>87</v>
      </c>
      <c r="D35" s="2130">
        <v>0</v>
      </c>
      <c r="E35" s="2151">
        <v>153</v>
      </c>
      <c r="F35" s="2152">
        <v>73</v>
      </c>
      <c r="G35" s="2152"/>
      <c r="H35" s="2072" t="s">
        <v>1072</v>
      </c>
    </row>
    <row r="36" spans="1:8" s="2042" customFormat="1" ht="12.95" customHeight="1">
      <c r="A36" s="1790" t="s">
        <v>1794</v>
      </c>
      <c r="B36" s="2151">
        <v>262</v>
      </c>
      <c r="C36" s="2152">
        <v>135</v>
      </c>
      <c r="D36" s="1790">
        <v>21</v>
      </c>
      <c r="E36" s="2151">
        <v>230</v>
      </c>
      <c r="F36" s="2152">
        <v>128</v>
      </c>
      <c r="G36" s="2152">
        <v>12</v>
      </c>
      <c r="H36" s="2072" t="s">
        <v>1795</v>
      </c>
    </row>
    <row r="37" spans="1:8" s="2042" customFormat="1" ht="12.95" customHeight="1">
      <c r="A37" s="1796" t="s">
        <v>1069</v>
      </c>
      <c r="B37" s="2151">
        <v>114</v>
      </c>
      <c r="C37" s="2152">
        <v>79</v>
      </c>
      <c r="D37" s="1790">
        <v>9</v>
      </c>
      <c r="E37" s="2151">
        <v>244</v>
      </c>
      <c r="F37" s="2152">
        <v>139</v>
      </c>
      <c r="G37" s="2152">
        <v>21</v>
      </c>
      <c r="H37" s="2072" t="s">
        <v>1070</v>
      </c>
    </row>
    <row r="38" spans="1:8" s="2042" customFormat="1" ht="12.95" customHeight="1">
      <c r="A38" s="1795" t="s">
        <v>1030</v>
      </c>
      <c r="B38" s="2151">
        <v>22941</v>
      </c>
      <c r="C38" s="2152">
        <v>17026</v>
      </c>
      <c r="D38" s="1790">
        <v>564</v>
      </c>
      <c r="E38" s="2151">
        <v>18046</v>
      </c>
      <c r="F38" s="2152">
        <v>13450</v>
      </c>
      <c r="G38" s="2152">
        <v>426</v>
      </c>
      <c r="H38" s="2069" t="s">
        <v>2228</v>
      </c>
    </row>
    <row r="39" spans="1:8" s="2042" customFormat="1" ht="12.95" customHeight="1">
      <c r="A39" s="1796" t="s">
        <v>1040</v>
      </c>
      <c r="B39" s="2091" t="s">
        <v>2218</v>
      </c>
      <c r="C39" s="1789" t="s">
        <v>2218</v>
      </c>
      <c r="D39" s="1789" t="s">
        <v>2218</v>
      </c>
      <c r="E39" s="2091" t="s">
        <v>2218</v>
      </c>
      <c r="F39" s="1789" t="s">
        <v>2218</v>
      </c>
      <c r="G39" s="1789" t="s">
        <v>2218</v>
      </c>
      <c r="H39" s="2074" t="s">
        <v>1041</v>
      </c>
    </row>
    <row r="40" spans="1:8" s="2042" customFormat="1" ht="12.95" customHeight="1">
      <c r="A40" s="1795" t="s">
        <v>1044</v>
      </c>
      <c r="B40" s="2090"/>
      <c r="C40" s="1790"/>
      <c r="D40" s="1790"/>
      <c r="E40" s="2090"/>
      <c r="F40" s="1790"/>
      <c r="G40" s="1790"/>
      <c r="H40" s="2072" t="s">
        <v>1045</v>
      </c>
    </row>
    <row r="41" spans="1:8" s="2042" customFormat="1" ht="12.95" customHeight="1">
      <c r="A41" s="1795" t="s">
        <v>1046</v>
      </c>
      <c r="B41" s="2151">
        <v>669</v>
      </c>
      <c r="C41" s="1790">
        <v>469</v>
      </c>
      <c r="D41" s="1790">
        <v>28</v>
      </c>
      <c r="E41" s="2090">
        <v>698</v>
      </c>
      <c r="F41" s="1790">
        <v>486</v>
      </c>
      <c r="G41" s="1790">
        <v>29</v>
      </c>
      <c r="H41" s="2072" t="s">
        <v>1047</v>
      </c>
    </row>
    <row r="42" spans="1:8" s="2042" customFormat="1" ht="12.95" customHeight="1">
      <c r="A42" s="1795" t="s">
        <v>1044</v>
      </c>
      <c r="B42" s="2151"/>
      <c r="C42" s="1790"/>
      <c r="D42" s="1790"/>
      <c r="E42" s="2090"/>
      <c r="F42" s="1790"/>
      <c r="G42" s="1790"/>
      <c r="H42" s="2072" t="s">
        <v>1045</v>
      </c>
    </row>
    <row r="43" spans="1:8" s="2042" customFormat="1" ht="12.95" customHeight="1">
      <c r="A43" s="1795" t="s">
        <v>1048</v>
      </c>
      <c r="B43" s="2151">
        <v>218</v>
      </c>
      <c r="C43" s="1790">
        <v>151</v>
      </c>
      <c r="D43" s="1790">
        <v>11</v>
      </c>
      <c r="E43" s="2090">
        <v>225</v>
      </c>
      <c r="F43" s="1790">
        <v>157</v>
      </c>
      <c r="G43" s="1790">
        <v>18</v>
      </c>
      <c r="H43" s="2072" t="s">
        <v>1049</v>
      </c>
    </row>
    <row r="44" spans="1:8" s="2042" customFormat="1" ht="12.95" customHeight="1">
      <c r="A44" s="1795" t="s">
        <v>1050</v>
      </c>
      <c r="B44" s="2151">
        <v>752</v>
      </c>
      <c r="C44" s="1790">
        <v>530</v>
      </c>
      <c r="D44" s="1790">
        <v>44</v>
      </c>
      <c r="E44" s="2090">
        <v>676</v>
      </c>
      <c r="F44" s="1790">
        <v>470</v>
      </c>
      <c r="G44" s="1790">
        <v>46</v>
      </c>
      <c r="H44" s="2069" t="s">
        <v>1051</v>
      </c>
    </row>
    <row r="45" spans="1:8" s="2042" customFormat="1" ht="12.95" customHeight="1">
      <c r="A45" s="1795" t="s">
        <v>1042</v>
      </c>
      <c r="B45" s="2091" t="s">
        <v>2218</v>
      </c>
      <c r="C45" s="1789" t="s">
        <v>2218</v>
      </c>
      <c r="D45" s="1789" t="s">
        <v>2218</v>
      </c>
      <c r="E45" s="2091" t="s">
        <v>2218</v>
      </c>
      <c r="F45" s="1789" t="s">
        <v>2218</v>
      </c>
      <c r="G45" s="1789" t="s">
        <v>2218</v>
      </c>
      <c r="H45" s="2074" t="s">
        <v>1043</v>
      </c>
    </row>
    <row r="46" spans="1:8" s="2042" customFormat="1" ht="12.95" customHeight="1">
      <c r="A46" s="1795" t="s">
        <v>1052</v>
      </c>
      <c r="B46" s="2090"/>
      <c r="C46" s="1790"/>
      <c r="D46" s="1790"/>
      <c r="E46" s="2090"/>
      <c r="F46" s="1790"/>
      <c r="G46" s="1790"/>
      <c r="H46" s="2072" t="s">
        <v>1053</v>
      </c>
    </row>
    <row r="47" spans="1:8" s="2042" customFormat="1" ht="12.95" customHeight="1">
      <c r="A47" s="1795" t="s">
        <v>2232</v>
      </c>
      <c r="B47" s="2151">
        <v>413</v>
      </c>
      <c r="C47" s="1790">
        <v>221</v>
      </c>
      <c r="D47" s="2130">
        <v>0</v>
      </c>
      <c r="E47" s="2151">
        <v>438</v>
      </c>
      <c r="F47" s="1790">
        <v>237</v>
      </c>
      <c r="G47" s="2130">
        <v>0</v>
      </c>
      <c r="H47" s="2072" t="s">
        <v>2233</v>
      </c>
    </row>
    <row r="48" spans="1:8" s="2042" customFormat="1" ht="12.95" customHeight="1">
      <c r="A48" s="1790" t="s">
        <v>1796</v>
      </c>
      <c r="B48" s="2151">
        <v>183</v>
      </c>
      <c r="C48" s="1790">
        <v>117</v>
      </c>
      <c r="D48" s="2130">
        <v>0</v>
      </c>
      <c r="E48" s="2151">
        <v>181</v>
      </c>
      <c r="F48" s="1790">
        <v>116</v>
      </c>
      <c r="G48" s="1790"/>
      <c r="H48" s="2072" t="s">
        <v>1797</v>
      </c>
    </row>
    <row r="49" spans="1:8" s="2042" customFormat="1" ht="12.95" customHeight="1">
      <c r="A49" s="1795" t="s">
        <v>1058</v>
      </c>
      <c r="B49" s="2151">
        <v>249</v>
      </c>
      <c r="C49" s="1790">
        <v>110</v>
      </c>
      <c r="D49" s="1790">
        <v>69</v>
      </c>
      <c r="E49" s="2151">
        <v>256</v>
      </c>
      <c r="F49" s="1790">
        <v>119</v>
      </c>
      <c r="G49" s="1790">
        <v>62</v>
      </c>
      <c r="H49" s="2069" t="s">
        <v>2229</v>
      </c>
    </row>
    <row r="50" spans="1:8" s="2042" customFormat="1" ht="12.95" customHeight="1">
      <c r="A50" s="1797" t="s">
        <v>1798</v>
      </c>
      <c r="B50" s="2151">
        <v>145</v>
      </c>
      <c r="C50" s="1790">
        <v>25</v>
      </c>
      <c r="D50" s="1790">
        <v>40</v>
      </c>
      <c r="E50" s="2151">
        <v>121</v>
      </c>
      <c r="F50" s="1790">
        <v>22</v>
      </c>
      <c r="G50" s="1790">
        <v>40</v>
      </c>
      <c r="H50" s="2072" t="s">
        <v>1799</v>
      </c>
    </row>
    <row r="51" spans="1:8" s="2042" customFormat="1" ht="15" customHeight="1">
      <c r="A51" s="1795" t="s">
        <v>1073</v>
      </c>
      <c r="B51" s="2151">
        <v>1157</v>
      </c>
      <c r="C51" s="1790">
        <v>140</v>
      </c>
      <c r="D51" s="1790">
        <v>907</v>
      </c>
      <c r="E51" s="2151">
        <v>1518</v>
      </c>
      <c r="F51" s="1790">
        <v>232</v>
      </c>
      <c r="G51" s="1790">
        <v>1018</v>
      </c>
      <c r="H51" s="2075" t="s">
        <v>1074</v>
      </c>
    </row>
    <row r="52" spans="1:8" s="2042" customFormat="1" ht="12.95" customHeight="1">
      <c r="A52" s="1797" t="s">
        <v>1800</v>
      </c>
      <c r="B52" s="2151">
        <v>141</v>
      </c>
      <c r="C52" s="1790">
        <v>17</v>
      </c>
      <c r="D52" s="1790">
        <v>21</v>
      </c>
      <c r="E52" s="2151">
        <v>118</v>
      </c>
      <c r="F52" s="1790">
        <v>16</v>
      </c>
      <c r="G52" s="1790">
        <v>9</v>
      </c>
      <c r="H52" s="1800" t="s">
        <v>1801</v>
      </c>
    </row>
    <row r="53" spans="1:8" s="2042" customFormat="1" ht="12.95" customHeight="1">
      <c r="A53" s="1796" t="s">
        <v>1059</v>
      </c>
      <c r="B53" s="2151">
        <v>270</v>
      </c>
      <c r="C53" s="1790">
        <v>228</v>
      </c>
      <c r="D53" s="2130">
        <v>0</v>
      </c>
      <c r="E53" s="2151">
        <v>234</v>
      </c>
      <c r="F53" s="1790">
        <v>193</v>
      </c>
      <c r="G53" s="1790"/>
      <c r="H53" s="2076" t="s">
        <v>2230</v>
      </c>
    </row>
    <row r="54" spans="1:8" s="2042" customFormat="1" ht="12.95" customHeight="1">
      <c r="A54" s="1795" t="s">
        <v>1067</v>
      </c>
      <c r="B54" s="2151">
        <v>251</v>
      </c>
      <c r="C54" s="1790">
        <v>157</v>
      </c>
      <c r="D54" s="2130">
        <v>0</v>
      </c>
      <c r="E54" s="2151">
        <v>171</v>
      </c>
      <c r="F54" s="1790">
        <v>104</v>
      </c>
      <c r="G54" s="1790"/>
      <c r="H54" s="2072" t="s">
        <v>1068</v>
      </c>
    </row>
    <row r="55" spans="1:8" s="2042" customFormat="1" ht="12.95" customHeight="1">
      <c r="A55" s="1796" t="s">
        <v>1060</v>
      </c>
      <c r="B55" s="2151"/>
      <c r="C55" s="1790"/>
      <c r="D55" s="1790"/>
      <c r="E55" s="2151"/>
      <c r="F55" s="1790"/>
      <c r="G55" s="1790"/>
      <c r="H55" s="2074" t="s">
        <v>1061</v>
      </c>
    </row>
    <row r="56" spans="1:8" s="2042" customFormat="1" ht="12.95" customHeight="1">
      <c r="A56" s="1795" t="s">
        <v>1062</v>
      </c>
      <c r="B56" s="2151">
        <v>132</v>
      </c>
      <c r="C56" s="1790">
        <v>90</v>
      </c>
      <c r="D56" s="1790">
        <v>5</v>
      </c>
      <c r="E56" s="2151">
        <v>122</v>
      </c>
      <c r="F56" s="1790">
        <v>85</v>
      </c>
      <c r="G56" s="1790">
        <v>4</v>
      </c>
      <c r="H56" s="2072" t="s">
        <v>2231</v>
      </c>
    </row>
    <row r="57" spans="1:8" s="2042" customFormat="1" ht="12.95" customHeight="1">
      <c r="A57" s="1795" t="s">
        <v>1063</v>
      </c>
      <c r="B57" s="2151"/>
      <c r="C57" s="1790"/>
      <c r="D57" s="1790"/>
      <c r="E57" s="2151"/>
      <c r="F57" s="1790"/>
      <c r="G57" s="1790"/>
      <c r="H57" s="2072" t="s">
        <v>1064</v>
      </c>
    </row>
    <row r="58" spans="1:8" s="2042" customFormat="1" ht="12.95" customHeight="1">
      <c r="A58" s="1795" t="s">
        <v>1065</v>
      </c>
      <c r="B58" s="2151">
        <v>125</v>
      </c>
      <c r="C58" s="1790">
        <v>75</v>
      </c>
      <c r="D58" s="1790">
        <v>2</v>
      </c>
      <c r="E58" s="2151">
        <v>120</v>
      </c>
      <c r="F58" s="1790">
        <v>73</v>
      </c>
      <c r="G58" s="1790">
        <v>2</v>
      </c>
      <c r="H58" s="2072" t="s">
        <v>1066</v>
      </c>
    </row>
    <row r="59" spans="1:8" s="2042" customFormat="1" ht="12.95" customHeight="1">
      <c r="A59" s="1795" t="s">
        <v>1036</v>
      </c>
      <c r="B59" s="2151"/>
      <c r="C59" s="1790"/>
      <c r="D59" s="1790"/>
      <c r="E59" s="2151"/>
      <c r="F59" s="1790"/>
      <c r="G59" s="1790"/>
      <c r="H59" s="2072" t="s">
        <v>1037</v>
      </c>
    </row>
    <row r="60" spans="1:8" s="2042" customFormat="1" ht="12.95" customHeight="1">
      <c r="A60" s="1795" t="s">
        <v>1038</v>
      </c>
      <c r="B60" s="2151">
        <v>269</v>
      </c>
      <c r="C60" s="1790">
        <v>199</v>
      </c>
      <c r="D60" s="1790">
        <v>14</v>
      </c>
      <c r="E60" s="2151">
        <v>259</v>
      </c>
      <c r="F60" s="1790">
        <v>185</v>
      </c>
      <c r="G60" s="1790">
        <v>13</v>
      </c>
      <c r="H60" s="2069" t="s">
        <v>1039</v>
      </c>
    </row>
    <row r="61" spans="1:8" s="2042" customFormat="1" ht="12.95" customHeight="1">
      <c r="A61" s="1795" t="s">
        <v>1398</v>
      </c>
      <c r="B61" s="2151">
        <v>92</v>
      </c>
      <c r="C61" s="1790">
        <v>8</v>
      </c>
      <c r="D61" s="1790">
        <v>24</v>
      </c>
      <c r="E61" s="2151">
        <v>111</v>
      </c>
      <c r="F61" s="1790">
        <v>9</v>
      </c>
      <c r="G61" s="1790">
        <v>23</v>
      </c>
      <c r="H61" s="2072" t="s">
        <v>1075</v>
      </c>
    </row>
    <row r="62" spans="1:8" s="2078" customFormat="1" ht="32.1" customHeight="1">
      <c r="A62" s="2132" t="s">
        <v>10</v>
      </c>
      <c r="B62" s="2077">
        <f t="shared" ref="B62:G62" si="0">SUM(B10:B61)</f>
        <v>40260</v>
      </c>
      <c r="C62" s="2077">
        <f t="shared" si="0"/>
        <v>26733</v>
      </c>
      <c r="D62" s="2077">
        <f t="shared" si="0"/>
        <v>2247</v>
      </c>
      <c r="E62" s="2077">
        <f t="shared" si="0"/>
        <v>35903</v>
      </c>
      <c r="F62" s="2077">
        <f t="shared" si="0"/>
        <v>22900</v>
      </c>
      <c r="G62" s="2077">
        <f t="shared" si="0"/>
        <v>2289</v>
      </c>
      <c r="H62" s="2131" t="s">
        <v>11</v>
      </c>
    </row>
    <row r="63" spans="1:8" s="2078" customFormat="1" ht="12" customHeight="1">
      <c r="A63" s="1791"/>
      <c r="B63" s="2079"/>
      <c r="C63" s="2079"/>
      <c r="D63" s="2079"/>
      <c r="E63" s="2079"/>
      <c r="F63" s="2079"/>
      <c r="G63" s="2079"/>
      <c r="H63" s="1793"/>
    </row>
    <row r="64" spans="1:8" s="1790" customFormat="1" ht="12" customHeight="1">
      <c r="A64" s="423"/>
      <c r="B64" s="953"/>
      <c r="C64" s="953"/>
      <c r="D64" s="953"/>
      <c r="E64" s="423"/>
      <c r="F64" s="423"/>
      <c r="G64" s="423"/>
      <c r="H64" s="2037"/>
    </row>
    <row r="65" spans="1:8" s="1790" customFormat="1" ht="12" customHeight="1">
      <c r="A65" s="423"/>
      <c r="B65" s="953"/>
      <c r="C65" s="953"/>
      <c r="D65" s="953"/>
      <c r="E65" s="423"/>
      <c r="F65" s="423"/>
      <c r="G65" s="423"/>
      <c r="H65" s="2037"/>
    </row>
    <row r="66" spans="1:8" s="1790" customFormat="1" ht="12" customHeight="1">
      <c r="A66" s="2080" t="s">
        <v>1076</v>
      </c>
      <c r="B66" s="953"/>
      <c r="C66" s="953"/>
      <c r="D66" s="953"/>
      <c r="E66" s="423"/>
      <c r="F66" s="423"/>
      <c r="G66" s="423"/>
      <c r="H66" s="2038" t="s">
        <v>1077</v>
      </c>
    </row>
    <row r="67" spans="1:8" s="958" customFormat="1" ht="12.95" customHeight="1">
      <c r="A67" s="1784" t="s">
        <v>1802</v>
      </c>
      <c r="B67" s="2017"/>
      <c r="C67" s="2019"/>
      <c r="D67" s="2019"/>
      <c r="E67" s="2019"/>
      <c r="F67" s="928"/>
      <c r="G67" s="928"/>
      <c r="H67" s="23" t="s">
        <v>1670</v>
      </c>
    </row>
    <row r="68" spans="1:8" s="423" customFormat="1" ht="9.9499999999999993" customHeight="1">
      <c r="A68" s="1794"/>
      <c r="B68" s="2020"/>
      <c r="C68" s="931"/>
      <c r="D68" s="931"/>
      <c r="E68" s="935"/>
      <c r="F68" s="121"/>
      <c r="G68" s="121"/>
      <c r="H68" s="932"/>
    </row>
    <row r="69" spans="1:8" ht="22.5">
      <c r="A69" s="2061"/>
      <c r="B69" s="1790"/>
      <c r="C69" s="1790"/>
      <c r="D69" s="1790"/>
      <c r="E69" s="423"/>
      <c r="F69" s="423"/>
      <c r="G69" s="423"/>
      <c r="H69" s="2062"/>
    </row>
    <row r="70" spans="1:8" s="1790" customFormat="1" ht="12.75" customHeight="1">
      <c r="A70" s="1797"/>
      <c r="E70" s="423"/>
      <c r="F70" s="423"/>
      <c r="G70" s="423"/>
      <c r="H70" s="2063"/>
    </row>
    <row r="71" spans="1:8" ht="12.75" customHeight="1">
      <c r="A71" s="2064"/>
      <c r="B71" s="2065"/>
      <c r="C71" s="2065"/>
      <c r="D71" s="2065"/>
      <c r="E71" s="2638"/>
      <c r="F71" s="2638"/>
      <c r="G71" s="2638"/>
      <c r="H71" s="2638"/>
    </row>
    <row r="72" spans="1:8" ht="12.75" customHeight="1">
      <c r="A72" s="2066"/>
      <c r="B72" s="2065"/>
      <c r="C72" s="2065"/>
      <c r="D72" s="2065"/>
      <c r="E72" s="423"/>
      <c r="F72" s="423"/>
      <c r="G72" s="423"/>
      <c r="H72" s="2067"/>
    </row>
    <row r="73" spans="1:8" ht="12.75" customHeight="1">
      <c r="A73" s="2066"/>
      <c r="B73" s="2065"/>
      <c r="C73" s="2065"/>
      <c r="D73" s="2065"/>
      <c r="E73" s="423"/>
      <c r="F73" s="423"/>
      <c r="G73" s="423"/>
      <c r="H73" s="2067"/>
    </row>
    <row r="74" spans="1:8" ht="12.75" customHeight="1">
      <c r="A74" s="1790"/>
      <c r="B74" s="2637"/>
      <c r="C74" s="2637"/>
      <c r="D74" s="2118"/>
      <c r="E74" s="2637"/>
      <c r="F74" s="2637"/>
      <c r="G74" s="2118"/>
      <c r="H74" s="2037"/>
    </row>
    <row r="75" spans="1:8" ht="12.75" customHeight="1">
      <c r="A75" s="1790"/>
      <c r="B75" s="2068"/>
      <c r="C75" s="2068"/>
      <c r="D75" s="2118"/>
      <c r="E75" s="2068"/>
      <c r="F75" s="2068"/>
      <c r="G75" s="2118"/>
      <c r="H75" s="2069"/>
    </row>
    <row r="76" spans="1:8" ht="12.75" customHeight="1">
      <c r="A76" s="1791"/>
      <c r="B76" s="2070"/>
      <c r="C76" s="1997"/>
      <c r="D76" s="2119"/>
      <c r="E76" s="2070"/>
      <c r="F76" s="1997"/>
      <c r="G76" s="2119"/>
      <c r="H76" s="2042"/>
    </row>
    <row r="77" spans="1:8" ht="12.75" customHeight="1">
      <c r="A77" s="1791"/>
      <c r="B77" s="2071"/>
      <c r="C77" s="2071"/>
      <c r="D77" s="2071"/>
      <c r="E77" s="2071"/>
      <c r="F77" s="2071"/>
      <c r="G77" s="2071"/>
      <c r="H77" s="2042"/>
    </row>
    <row r="78" spans="1:8" ht="12.75" customHeight="1">
      <c r="A78" s="1795"/>
      <c r="B78" s="2082"/>
      <c r="C78" s="2082"/>
      <c r="D78" s="2082"/>
      <c r="E78" s="2082"/>
      <c r="F78" s="2083"/>
      <c r="G78" s="2083"/>
      <c r="H78" s="2069"/>
    </row>
    <row r="79" spans="1:8" ht="15">
      <c r="A79" s="1795"/>
      <c r="B79" s="2082"/>
      <c r="C79" s="2082"/>
      <c r="D79" s="2082"/>
      <c r="E79" s="2082"/>
      <c r="F79" s="2083"/>
      <c r="G79" s="2083"/>
      <c r="H79" s="2072"/>
    </row>
    <row r="80" spans="1:8" ht="15">
      <c r="A80" s="1795"/>
      <c r="B80" s="2082"/>
      <c r="C80" s="2082"/>
      <c r="D80" s="2082"/>
      <c r="E80" s="2082"/>
      <c r="F80" s="2083"/>
      <c r="G80" s="2083"/>
      <c r="H80" s="2069"/>
    </row>
    <row r="81" spans="1:8" ht="15">
      <c r="A81" s="1795"/>
      <c r="B81" s="2082"/>
      <c r="C81" s="2082"/>
      <c r="D81" s="2082"/>
      <c r="E81" s="2082"/>
      <c r="F81" s="2083"/>
      <c r="G81" s="2083"/>
      <c r="H81" s="2069"/>
    </row>
    <row r="82" spans="1:8" ht="15">
      <c r="A82" s="1795"/>
      <c r="B82" s="2082"/>
      <c r="C82" s="2083"/>
      <c r="D82" s="2083"/>
      <c r="E82" s="2082"/>
      <c r="F82" s="2083"/>
      <c r="G82" s="2083"/>
      <c r="H82" s="2069"/>
    </row>
    <row r="83" spans="1:8" ht="15">
      <c r="A83" s="1795"/>
      <c r="B83" s="2082"/>
      <c r="C83" s="2082"/>
      <c r="D83" s="2082"/>
      <c r="E83" s="2082"/>
      <c r="F83" s="2083"/>
      <c r="G83" s="2083"/>
      <c r="H83" s="2069"/>
    </row>
    <row r="84" spans="1:8" ht="15">
      <c r="A84" s="1795"/>
      <c r="B84" s="2082"/>
      <c r="C84" s="2083"/>
      <c r="D84" s="2083"/>
      <c r="E84" s="2082"/>
      <c r="F84" s="2083"/>
      <c r="G84" s="2083"/>
      <c r="H84" s="2072"/>
    </row>
    <row r="85" spans="1:8" ht="15">
      <c r="A85" s="1795"/>
      <c r="B85" s="2082"/>
      <c r="C85" s="2082"/>
      <c r="D85" s="2082"/>
      <c r="E85" s="2082"/>
      <c r="F85" s="2083"/>
      <c r="G85" s="2083"/>
      <c r="H85" s="2073"/>
    </row>
    <row r="86" spans="1:8" ht="15">
      <c r="A86" s="1795"/>
      <c r="B86" s="2082"/>
      <c r="C86" s="2083"/>
      <c r="D86" s="2083"/>
      <c r="E86" s="2082"/>
      <c r="F86" s="2083"/>
      <c r="G86" s="2083"/>
      <c r="H86" s="2069"/>
    </row>
    <row r="87" spans="1:8" ht="15">
      <c r="A87" s="1795"/>
      <c r="B87" s="2082"/>
      <c r="C87" s="2082"/>
      <c r="D87" s="2082"/>
      <c r="E87" s="2082"/>
      <c r="F87" s="2083"/>
      <c r="G87" s="2083"/>
      <c r="H87" s="2069"/>
    </row>
    <row r="88" spans="1:8" ht="15">
      <c r="A88" s="1795"/>
      <c r="B88" s="2082"/>
      <c r="C88" s="2082"/>
      <c r="D88" s="2082"/>
      <c r="E88" s="2082"/>
      <c r="F88" s="2083"/>
      <c r="G88" s="2083"/>
      <c r="H88" s="2069"/>
    </row>
    <row r="89" spans="1:8" ht="15">
      <c r="A89" s="1795"/>
      <c r="B89" s="2082"/>
      <c r="C89" s="2082"/>
      <c r="D89" s="2082"/>
      <c r="E89" s="2082"/>
      <c r="F89" s="2083"/>
      <c r="G89" s="2083"/>
      <c r="H89" s="2069"/>
    </row>
    <row r="90" spans="1:8" ht="15">
      <c r="A90" s="1795"/>
      <c r="B90" s="2082"/>
      <c r="C90" s="2082"/>
      <c r="D90" s="2082"/>
      <c r="E90" s="2082"/>
      <c r="F90" s="2083"/>
      <c r="G90" s="2083"/>
      <c r="H90" s="2069"/>
    </row>
    <row r="91" spans="1:8" ht="15">
      <c r="A91" s="1795"/>
      <c r="B91" s="2082"/>
      <c r="C91" s="2082"/>
      <c r="D91" s="2082"/>
      <c r="E91" s="2082"/>
      <c r="F91" s="2083"/>
      <c r="G91" s="2083"/>
      <c r="H91" s="2069"/>
    </row>
    <row r="92" spans="1:8" ht="15">
      <c r="A92" s="1795"/>
      <c r="B92" s="2082"/>
      <c r="C92" s="2082"/>
      <c r="D92" s="2082"/>
      <c r="E92" s="2082"/>
      <c r="F92" s="2083"/>
      <c r="G92" s="2083"/>
      <c r="H92" s="2069"/>
    </row>
    <row r="93" spans="1:8" ht="15">
      <c r="A93" s="1795"/>
      <c r="B93" s="2082"/>
      <c r="C93" s="2082"/>
      <c r="D93" s="2082"/>
      <c r="E93" s="2082"/>
      <c r="F93" s="2083"/>
      <c r="G93" s="2083"/>
      <c r="H93" s="2069"/>
    </row>
    <row r="94" spans="1:8" ht="15">
      <c r="A94" s="1795"/>
      <c r="B94" s="2084"/>
      <c r="C94" s="2084"/>
      <c r="D94" s="2084"/>
      <c r="E94" s="2082"/>
      <c r="F94" s="2083"/>
      <c r="G94" s="2083"/>
      <c r="H94" s="2085"/>
    </row>
    <row r="95" spans="1:8" ht="17.100000000000001" customHeight="1">
      <c r="A95" s="1795"/>
      <c r="B95" s="2082"/>
      <c r="C95" s="2083"/>
      <c r="D95" s="2083"/>
      <c r="E95" s="2082"/>
      <c r="F95" s="2083"/>
      <c r="G95" s="2083"/>
      <c r="H95" s="2072"/>
    </row>
    <row r="96" spans="1:8" ht="17.100000000000001" customHeight="1">
      <c r="A96" s="1795"/>
      <c r="B96" s="2082"/>
      <c r="C96" s="2082"/>
      <c r="D96" s="2082"/>
      <c r="E96" s="2082"/>
      <c r="F96" s="2083"/>
      <c r="G96" s="2083"/>
      <c r="H96" s="2072"/>
    </row>
    <row r="97" spans="1:8" ht="17.100000000000001" customHeight="1">
      <c r="A97" s="1795"/>
      <c r="B97" s="2082"/>
      <c r="C97" s="2082"/>
      <c r="D97" s="2082"/>
      <c r="E97" s="2082"/>
      <c r="F97" s="2083"/>
      <c r="G97" s="2083"/>
      <c r="H97" s="2072"/>
    </row>
    <row r="98" spans="1:8" ht="17.100000000000001" customHeight="1">
      <c r="A98" s="1795"/>
      <c r="B98" s="2082"/>
      <c r="C98" s="2083"/>
      <c r="D98" s="2083"/>
      <c r="E98" s="2082"/>
      <c r="F98" s="2083"/>
      <c r="G98" s="2083"/>
      <c r="H98" s="2072"/>
    </row>
    <row r="99" spans="1:8" ht="14.1" customHeight="1">
      <c r="A99" s="1795"/>
      <c r="B99" s="2082"/>
      <c r="C99" s="2082"/>
      <c r="D99" s="2082"/>
      <c r="E99" s="2082"/>
      <c r="F99" s="2083"/>
      <c r="G99" s="2083"/>
      <c r="H99" s="2069"/>
    </row>
    <row r="100" spans="1:8" ht="15">
      <c r="A100" s="1796"/>
      <c r="B100" s="2082"/>
      <c r="C100" s="2082"/>
      <c r="D100" s="2082"/>
      <c r="E100" s="2082"/>
      <c r="F100" s="2083"/>
      <c r="G100" s="2083"/>
      <c r="H100" s="2074"/>
    </row>
    <row r="101" spans="1:8" ht="15">
      <c r="A101" s="1795"/>
      <c r="B101" s="2082"/>
      <c r="C101" s="2082"/>
      <c r="D101" s="2082"/>
      <c r="E101" s="2082"/>
      <c r="F101" s="2083"/>
      <c r="G101" s="2083"/>
      <c r="H101" s="2074"/>
    </row>
    <row r="102" spans="1:8" ht="15">
      <c r="A102" s="1795"/>
      <c r="B102" s="2082"/>
      <c r="C102" s="2083"/>
      <c r="D102" s="2083"/>
      <c r="E102" s="2082"/>
      <c r="F102" s="2083"/>
      <c r="G102" s="2083"/>
      <c r="H102" s="2072"/>
    </row>
    <row r="103" spans="1:8" ht="15">
      <c r="A103" s="1795"/>
      <c r="B103" s="2082"/>
      <c r="C103" s="2082"/>
      <c r="D103" s="2082"/>
      <c r="E103" s="2082"/>
      <c r="F103" s="2083"/>
      <c r="G103" s="2083"/>
      <c r="H103" s="2072"/>
    </row>
    <row r="104" spans="1:8" ht="15">
      <c r="A104" s="1795"/>
      <c r="B104" s="2045"/>
      <c r="C104" s="2045"/>
      <c r="D104" s="2045"/>
      <c r="E104" s="2045"/>
      <c r="F104" s="2045"/>
      <c r="G104" s="2045"/>
      <c r="H104" s="2072"/>
    </row>
    <row r="105" spans="1:8" ht="15">
      <c r="A105" s="1795"/>
      <c r="B105" s="2082"/>
      <c r="C105" s="2082"/>
      <c r="D105" s="2082"/>
      <c r="E105" s="2082"/>
      <c r="F105" s="2083"/>
      <c r="G105" s="2083"/>
      <c r="H105" s="2072"/>
    </row>
    <row r="106" spans="1:8" ht="15">
      <c r="A106" s="1795"/>
      <c r="B106" s="2082"/>
      <c r="C106" s="2082"/>
      <c r="D106" s="2082"/>
      <c r="E106" s="2082"/>
      <c r="F106" s="2083"/>
      <c r="G106" s="2083"/>
      <c r="H106" s="2069"/>
    </row>
    <row r="107" spans="1:8" ht="15">
      <c r="A107" s="1795"/>
      <c r="B107" s="2082"/>
      <c r="C107" s="2083"/>
      <c r="D107" s="2083"/>
      <c r="E107" s="2082"/>
      <c r="F107" s="2083"/>
      <c r="G107" s="2083"/>
      <c r="H107" s="2086"/>
    </row>
    <row r="108" spans="1:8" ht="15">
      <c r="A108" s="1795"/>
      <c r="B108" s="2084"/>
      <c r="C108" s="2084"/>
      <c r="D108" s="2084"/>
      <c r="E108" s="2082"/>
      <c r="F108" s="2083"/>
      <c r="G108" s="2083"/>
      <c r="H108" s="2086"/>
    </row>
    <row r="109" spans="1:8" ht="15">
      <c r="A109" s="1795"/>
      <c r="B109" s="2082"/>
      <c r="C109" s="2083"/>
      <c r="D109" s="2083"/>
      <c r="E109" s="2082"/>
      <c r="F109" s="2083"/>
      <c r="G109" s="2083"/>
      <c r="H109" s="2069"/>
    </row>
    <row r="110" spans="1:8" ht="15">
      <c r="A110" s="1797"/>
      <c r="B110" s="2082"/>
      <c r="C110" s="2082"/>
      <c r="D110" s="2082"/>
      <c r="E110" s="2087"/>
      <c r="F110" s="2088"/>
      <c r="G110" s="2088"/>
      <c r="H110" s="2069"/>
    </row>
    <row r="111" spans="1:8" ht="15">
      <c r="A111" s="1795"/>
      <c r="B111" s="2082"/>
      <c r="C111" s="2082"/>
      <c r="D111" s="2082"/>
      <c r="E111" s="2087"/>
      <c r="F111" s="2088"/>
      <c r="G111" s="2088"/>
      <c r="H111" s="2069"/>
    </row>
    <row r="112" spans="1:8" ht="15">
      <c r="A112" s="1796"/>
      <c r="B112" s="2082"/>
      <c r="C112" s="2082"/>
      <c r="D112" s="2082"/>
      <c r="E112" s="2087"/>
      <c r="F112" s="2088"/>
      <c r="G112" s="2088"/>
      <c r="H112" s="2076"/>
    </row>
    <row r="113" spans="1:8" ht="15">
      <c r="A113" s="1796"/>
      <c r="B113" s="2087"/>
      <c r="C113" s="2088"/>
      <c r="D113" s="2088"/>
      <c r="E113" s="2087"/>
      <c r="F113" s="2088"/>
      <c r="G113" s="2088"/>
      <c r="H113" s="2074"/>
    </row>
    <row r="114" spans="1:8" ht="15">
      <c r="A114" s="1795"/>
      <c r="B114" s="2082"/>
      <c r="C114" s="2082"/>
      <c r="D114" s="2082"/>
      <c r="E114" s="2082"/>
      <c r="F114" s="2083"/>
      <c r="G114" s="2083"/>
      <c r="H114" s="2072"/>
    </row>
    <row r="115" spans="1:8" ht="14.1" customHeight="1">
      <c r="A115" s="1795"/>
      <c r="B115" s="2082"/>
      <c r="C115" s="2083"/>
      <c r="D115" s="2083"/>
      <c r="E115" s="2082"/>
      <c r="F115" s="2083"/>
      <c r="G115" s="2083"/>
      <c r="H115" s="2072"/>
    </row>
    <row r="116" spans="1:8" ht="14.1" customHeight="1">
      <c r="A116" s="1795"/>
      <c r="B116" s="2082"/>
      <c r="C116" s="2082"/>
      <c r="D116" s="2082"/>
      <c r="E116" s="2082"/>
      <c r="F116" s="2083"/>
      <c r="G116" s="2083"/>
      <c r="H116" s="2072"/>
    </row>
    <row r="117" spans="1:8" ht="14.1" customHeight="1">
      <c r="A117" s="1795"/>
      <c r="B117" s="2082"/>
      <c r="C117" s="2082"/>
      <c r="D117" s="2082"/>
      <c r="E117" s="2082"/>
      <c r="F117" s="2083"/>
      <c r="G117" s="2083"/>
      <c r="H117" s="2072"/>
    </row>
    <row r="118" spans="1:8" ht="15">
      <c r="A118" s="1790"/>
      <c r="B118" s="2082"/>
      <c r="C118" s="2082"/>
      <c r="D118" s="2082"/>
      <c r="E118" s="2082"/>
      <c r="F118" s="2083"/>
      <c r="G118" s="2083"/>
      <c r="H118" s="2072"/>
    </row>
    <row r="119" spans="1:8" ht="15">
      <c r="A119" s="1790"/>
      <c r="B119" s="2082"/>
      <c r="C119" s="2082"/>
      <c r="D119" s="2082"/>
      <c r="E119" s="2082"/>
      <c r="F119" s="2083"/>
      <c r="G119" s="2083"/>
      <c r="H119" s="2072"/>
    </row>
    <row r="120" spans="1:8" ht="15">
      <c r="A120" s="1790"/>
      <c r="B120" s="2082"/>
      <c r="C120" s="2082"/>
      <c r="D120" s="2082"/>
      <c r="E120" s="2082"/>
      <c r="F120" s="2083"/>
      <c r="G120" s="2083"/>
      <c r="H120" s="2072"/>
    </row>
    <row r="121" spans="1:8" ht="15">
      <c r="A121" s="1790"/>
      <c r="B121" s="2082"/>
      <c r="C121" s="2082"/>
      <c r="D121" s="2082"/>
      <c r="E121" s="2082"/>
      <c r="F121" s="2083"/>
      <c r="G121" s="2083"/>
      <c r="H121" s="2072"/>
    </row>
    <row r="122" spans="1:8" ht="15">
      <c r="A122" s="1790"/>
      <c r="B122" s="2082"/>
      <c r="C122" s="2082"/>
      <c r="D122" s="2082"/>
      <c r="E122" s="2082"/>
      <c r="F122" s="2083"/>
      <c r="G122" s="2083"/>
      <c r="H122" s="2072"/>
    </row>
    <row r="123" spans="1:8" ht="15">
      <c r="A123" s="1796"/>
      <c r="B123" s="2082"/>
      <c r="C123" s="2082"/>
      <c r="D123" s="2082"/>
      <c r="E123" s="2077"/>
      <c r="F123" s="2089"/>
      <c r="G123" s="2089"/>
      <c r="H123" s="2072"/>
    </row>
    <row r="124" spans="1:8" ht="15">
      <c r="A124" s="1795"/>
      <c r="B124" s="2082"/>
      <c r="C124" s="2082"/>
      <c r="D124" s="2082"/>
      <c r="E124" s="2077"/>
      <c r="F124" s="2089"/>
      <c r="G124" s="2089"/>
      <c r="H124" s="2072"/>
    </row>
    <row r="125" spans="1:8" ht="15">
      <c r="A125" s="1795"/>
      <c r="B125" s="2082"/>
      <c r="C125" s="2082"/>
      <c r="D125" s="2082"/>
      <c r="E125" s="2077"/>
      <c r="F125" s="2089"/>
      <c r="G125" s="2089"/>
      <c r="H125" s="2075"/>
    </row>
    <row r="126" spans="1:8" ht="15">
      <c r="A126" s="1795"/>
      <c r="B126" s="2082"/>
      <c r="C126" s="2082"/>
      <c r="D126" s="2082"/>
      <c r="E126" s="2077"/>
      <c r="F126" s="2089"/>
      <c r="G126" s="2089"/>
      <c r="H126" s="2072"/>
    </row>
    <row r="127" spans="1:8">
      <c r="A127" s="423"/>
      <c r="B127" s="953"/>
      <c r="C127" s="953"/>
      <c r="D127" s="953"/>
      <c r="E127" s="423"/>
      <c r="F127" s="423"/>
      <c r="G127" s="423"/>
      <c r="H127" s="2037"/>
    </row>
    <row r="128" spans="1:8">
      <c r="A128" s="423"/>
      <c r="B128" s="953"/>
      <c r="C128" s="953"/>
      <c r="D128" s="953"/>
      <c r="E128" s="423"/>
      <c r="F128" s="423"/>
      <c r="G128" s="423"/>
      <c r="H128" s="2037"/>
    </row>
    <row r="129" spans="1:8">
      <c r="A129" s="423"/>
      <c r="B129" s="953"/>
      <c r="C129" s="953"/>
      <c r="D129" s="953"/>
      <c r="E129" s="423"/>
      <c r="F129" s="423"/>
      <c r="G129" s="423"/>
      <c r="H129" s="2037"/>
    </row>
    <row r="130" spans="1:8">
      <c r="A130" s="423"/>
      <c r="B130" s="953"/>
      <c r="C130" s="953"/>
      <c r="D130" s="953"/>
      <c r="E130" s="423"/>
      <c r="F130" s="423"/>
      <c r="G130" s="423"/>
      <c r="H130" s="2037"/>
    </row>
    <row r="131" spans="1:8">
      <c r="A131" s="1794"/>
      <c r="B131" s="2020"/>
      <c r="C131" s="931"/>
      <c r="D131" s="931"/>
      <c r="E131" s="935"/>
      <c r="H131" s="932"/>
    </row>
  </sheetData>
  <mergeCells count="6">
    <mergeCell ref="B6:D6"/>
    <mergeCell ref="E6:G6"/>
    <mergeCell ref="E3:H3"/>
    <mergeCell ref="E71:H71"/>
    <mergeCell ref="B74:C74"/>
    <mergeCell ref="E74:F74"/>
  </mergeCells>
  <printOptions gridLinesSet="0"/>
  <pageMargins left="0.78740157480314965" right="0.1953125" top="1.1811023622047245" bottom="0.875" header="0.51181102362204722" footer="0.51181102362204722"/>
  <pageSetup paperSize="9" scale="75" pageOrder="overThenDown" orientation="portrait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>
  <sheetPr syncVertical="1" syncRef="A1">
    <tabColor rgb="FF7030A0"/>
  </sheetPr>
  <dimension ref="A1:I70"/>
  <sheetViews>
    <sheetView showGridLines="0" view="pageLayout" zoomScale="70" zoomScalePageLayoutView="70" workbookViewId="0">
      <selection activeCell="A38" sqref="A38:H49"/>
    </sheetView>
  </sheetViews>
  <sheetFormatPr baseColWidth="10" defaultColWidth="11" defaultRowHeight="12.75"/>
  <cols>
    <col min="1" max="1" width="37.42578125" style="1033" customWidth="1"/>
    <col min="2" max="2" width="11.42578125" style="1033" customWidth="1"/>
    <col min="3" max="3" width="10.85546875" style="1050" customWidth="1"/>
    <col min="4" max="4" width="7.42578125" style="1033" customWidth="1"/>
    <col min="5" max="5" width="5.42578125" style="1033" customWidth="1"/>
    <col min="6" max="6" width="7.5703125" style="1033" customWidth="1"/>
    <col min="7" max="7" width="6" style="1033" customWidth="1"/>
    <col min="8" max="8" width="29.85546875" style="1033" customWidth="1"/>
    <col min="9" max="9" width="2.5703125" style="1033" customWidth="1"/>
    <col min="10" max="13" width="11" style="1033" customWidth="1"/>
    <col min="14" max="14" width="37.42578125" style="1033" customWidth="1"/>
    <col min="15" max="16" width="11" style="1033" customWidth="1"/>
    <col min="17" max="26" width="9.85546875" style="1033" customWidth="1"/>
    <col min="27" max="30" width="11" style="1033" customWidth="1"/>
    <col min="31" max="31" width="14.42578125" style="1033" customWidth="1"/>
    <col min="32" max="32" width="4.140625" style="1033" customWidth="1"/>
    <col min="33" max="33" width="13.42578125" style="1033" customWidth="1"/>
    <col min="34" max="34" width="28.140625" style="1033" customWidth="1"/>
    <col min="35" max="35" width="11" style="1033" customWidth="1"/>
    <col min="36" max="36" width="14.42578125" style="1033" customWidth="1"/>
    <col min="37" max="37" width="4.140625" style="1033" customWidth="1"/>
    <col min="38" max="39" width="11" style="1033" customWidth="1"/>
    <col min="40" max="40" width="14.42578125" style="1033" customWidth="1"/>
    <col min="41" max="41" width="4.140625" style="1033" customWidth="1"/>
    <col min="42" max="42" width="14.42578125" style="1033" customWidth="1"/>
    <col min="43" max="238" width="11" style="1033"/>
    <col min="239" max="239" width="33.85546875" style="1033" customWidth="1"/>
    <col min="240" max="240" width="10" style="1033" customWidth="1"/>
    <col min="241" max="241" width="8.85546875" style="1033" customWidth="1"/>
    <col min="242" max="242" width="6.85546875" style="1033" customWidth="1"/>
    <col min="243" max="243" width="5.42578125" style="1033" customWidth="1"/>
    <col min="244" max="245" width="7.5703125" style="1033" customWidth="1"/>
    <col min="246" max="246" width="30.140625" style="1033" customWidth="1"/>
    <col min="247" max="247" width="2.5703125" style="1033" customWidth="1"/>
    <col min="248" max="248" width="19.42578125" style="1033" customWidth="1"/>
    <col min="249" max="253" width="9.42578125" style="1033" customWidth="1"/>
    <col min="254" max="254" width="32.5703125" style="1033" customWidth="1"/>
    <col min="255" max="269" width="11" style="1033" customWidth="1"/>
    <col min="270" max="270" width="37.42578125" style="1033" customWidth="1"/>
    <col min="271" max="272" width="11" style="1033" customWidth="1"/>
    <col min="273" max="282" width="9.85546875" style="1033" customWidth="1"/>
    <col min="283" max="286" width="11" style="1033" customWidth="1"/>
    <col min="287" max="287" width="14.42578125" style="1033" customWidth="1"/>
    <col min="288" max="288" width="4.140625" style="1033" customWidth="1"/>
    <col min="289" max="289" width="13.42578125" style="1033" customWidth="1"/>
    <col min="290" max="290" width="28.140625" style="1033" customWidth="1"/>
    <col min="291" max="291" width="11" style="1033" customWidth="1"/>
    <col min="292" max="292" width="14.42578125" style="1033" customWidth="1"/>
    <col min="293" max="293" width="4.140625" style="1033" customWidth="1"/>
    <col min="294" max="295" width="11" style="1033" customWidth="1"/>
    <col min="296" max="296" width="14.42578125" style="1033" customWidth="1"/>
    <col min="297" max="297" width="4.140625" style="1033" customWidth="1"/>
    <col min="298" max="298" width="14.42578125" style="1033" customWidth="1"/>
    <col min="299" max="494" width="11" style="1033"/>
    <col min="495" max="495" width="33.85546875" style="1033" customWidth="1"/>
    <col min="496" max="496" width="10" style="1033" customWidth="1"/>
    <col min="497" max="497" width="8.85546875" style="1033" customWidth="1"/>
    <col min="498" max="498" width="6.85546875" style="1033" customWidth="1"/>
    <col min="499" max="499" width="5.42578125" style="1033" customWidth="1"/>
    <col min="500" max="501" width="7.5703125" style="1033" customWidth="1"/>
    <col min="502" max="502" width="30.140625" style="1033" customWidth="1"/>
    <col min="503" max="503" width="2.5703125" style="1033" customWidth="1"/>
    <col min="504" max="504" width="19.42578125" style="1033" customWidth="1"/>
    <col min="505" max="509" width="9.42578125" style="1033" customWidth="1"/>
    <col min="510" max="510" width="32.5703125" style="1033" customWidth="1"/>
    <col min="511" max="525" width="11" style="1033" customWidth="1"/>
    <col min="526" max="526" width="37.42578125" style="1033" customWidth="1"/>
    <col min="527" max="528" width="11" style="1033" customWidth="1"/>
    <col min="529" max="538" width="9.85546875" style="1033" customWidth="1"/>
    <col min="539" max="542" width="11" style="1033" customWidth="1"/>
    <col min="543" max="543" width="14.42578125" style="1033" customWidth="1"/>
    <col min="544" max="544" width="4.140625" style="1033" customWidth="1"/>
    <col min="545" max="545" width="13.42578125" style="1033" customWidth="1"/>
    <col min="546" max="546" width="28.140625" style="1033" customWidth="1"/>
    <col min="547" max="547" width="11" style="1033" customWidth="1"/>
    <col min="548" max="548" width="14.42578125" style="1033" customWidth="1"/>
    <col min="549" max="549" width="4.140625" style="1033" customWidth="1"/>
    <col min="550" max="551" width="11" style="1033" customWidth="1"/>
    <col min="552" max="552" width="14.42578125" style="1033" customWidth="1"/>
    <col min="553" max="553" width="4.140625" style="1033" customWidth="1"/>
    <col min="554" max="554" width="14.42578125" style="1033" customWidth="1"/>
    <col min="555" max="750" width="11" style="1033"/>
    <col min="751" max="751" width="33.85546875" style="1033" customWidth="1"/>
    <col min="752" max="752" width="10" style="1033" customWidth="1"/>
    <col min="753" max="753" width="8.85546875" style="1033" customWidth="1"/>
    <col min="754" max="754" width="6.85546875" style="1033" customWidth="1"/>
    <col min="755" max="755" width="5.42578125" style="1033" customWidth="1"/>
    <col min="756" max="757" width="7.5703125" style="1033" customWidth="1"/>
    <col min="758" max="758" width="30.140625" style="1033" customWidth="1"/>
    <col min="759" max="759" width="2.5703125" style="1033" customWidth="1"/>
    <col min="760" max="760" width="19.42578125" style="1033" customWidth="1"/>
    <col min="761" max="765" width="9.42578125" style="1033" customWidth="1"/>
    <col min="766" max="766" width="32.5703125" style="1033" customWidth="1"/>
    <col min="767" max="781" width="11" style="1033" customWidth="1"/>
    <col min="782" max="782" width="37.42578125" style="1033" customWidth="1"/>
    <col min="783" max="784" width="11" style="1033" customWidth="1"/>
    <col min="785" max="794" width="9.85546875" style="1033" customWidth="1"/>
    <col min="795" max="798" width="11" style="1033" customWidth="1"/>
    <col min="799" max="799" width="14.42578125" style="1033" customWidth="1"/>
    <col min="800" max="800" width="4.140625" style="1033" customWidth="1"/>
    <col min="801" max="801" width="13.42578125" style="1033" customWidth="1"/>
    <col min="802" max="802" width="28.140625" style="1033" customWidth="1"/>
    <col min="803" max="803" width="11" style="1033" customWidth="1"/>
    <col min="804" max="804" width="14.42578125" style="1033" customWidth="1"/>
    <col min="805" max="805" width="4.140625" style="1033" customWidth="1"/>
    <col min="806" max="807" width="11" style="1033" customWidth="1"/>
    <col min="808" max="808" width="14.42578125" style="1033" customWidth="1"/>
    <col min="809" max="809" width="4.140625" style="1033" customWidth="1"/>
    <col min="810" max="810" width="14.42578125" style="1033" customWidth="1"/>
    <col min="811" max="1006" width="11" style="1033"/>
    <col min="1007" max="1007" width="33.85546875" style="1033" customWidth="1"/>
    <col min="1008" max="1008" width="10" style="1033" customWidth="1"/>
    <col min="1009" max="1009" width="8.85546875" style="1033" customWidth="1"/>
    <col min="1010" max="1010" width="6.85546875" style="1033" customWidth="1"/>
    <col min="1011" max="1011" width="5.42578125" style="1033" customWidth="1"/>
    <col min="1012" max="1013" width="7.5703125" style="1033" customWidth="1"/>
    <col min="1014" max="1014" width="30.140625" style="1033" customWidth="1"/>
    <col min="1015" max="1015" width="2.5703125" style="1033" customWidth="1"/>
    <col min="1016" max="1016" width="19.42578125" style="1033" customWidth="1"/>
    <col min="1017" max="1021" width="9.42578125" style="1033" customWidth="1"/>
    <col min="1022" max="1022" width="32.5703125" style="1033" customWidth="1"/>
    <col min="1023" max="1037" width="11" style="1033" customWidth="1"/>
    <col min="1038" max="1038" width="37.42578125" style="1033" customWidth="1"/>
    <col min="1039" max="1040" width="11" style="1033" customWidth="1"/>
    <col min="1041" max="1050" width="9.85546875" style="1033" customWidth="1"/>
    <col min="1051" max="1054" width="11" style="1033" customWidth="1"/>
    <col min="1055" max="1055" width="14.42578125" style="1033" customWidth="1"/>
    <col min="1056" max="1056" width="4.140625" style="1033" customWidth="1"/>
    <col min="1057" max="1057" width="13.42578125" style="1033" customWidth="1"/>
    <col min="1058" max="1058" width="28.140625" style="1033" customWidth="1"/>
    <col min="1059" max="1059" width="11" style="1033" customWidth="1"/>
    <col min="1060" max="1060" width="14.42578125" style="1033" customWidth="1"/>
    <col min="1061" max="1061" width="4.140625" style="1033" customWidth="1"/>
    <col min="1062" max="1063" width="11" style="1033" customWidth="1"/>
    <col min="1064" max="1064" width="14.42578125" style="1033" customWidth="1"/>
    <col min="1065" max="1065" width="4.140625" style="1033" customWidth="1"/>
    <col min="1066" max="1066" width="14.42578125" style="1033" customWidth="1"/>
    <col min="1067" max="1262" width="11" style="1033"/>
    <col min="1263" max="1263" width="33.85546875" style="1033" customWidth="1"/>
    <col min="1264" max="1264" width="10" style="1033" customWidth="1"/>
    <col min="1265" max="1265" width="8.85546875" style="1033" customWidth="1"/>
    <col min="1266" max="1266" width="6.85546875" style="1033" customWidth="1"/>
    <col min="1267" max="1267" width="5.42578125" style="1033" customWidth="1"/>
    <col min="1268" max="1269" width="7.5703125" style="1033" customWidth="1"/>
    <col min="1270" max="1270" width="30.140625" style="1033" customWidth="1"/>
    <col min="1271" max="1271" width="2.5703125" style="1033" customWidth="1"/>
    <col min="1272" max="1272" width="19.42578125" style="1033" customWidth="1"/>
    <col min="1273" max="1277" width="9.42578125" style="1033" customWidth="1"/>
    <col min="1278" max="1278" width="32.5703125" style="1033" customWidth="1"/>
    <col min="1279" max="1293" width="11" style="1033" customWidth="1"/>
    <col min="1294" max="1294" width="37.42578125" style="1033" customWidth="1"/>
    <col min="1295" max="1296" width="11" style="1033" customWidth="1"/>
    <col min="1297" max="1306" width="9.85546875" style="1033" customWidth="1"/>
    <col min="1307" max="1310" width="11" style="1033" customWidth="1"/>
    <col min="1311" max="1311" width="14.42578125" style="1033" customWidth="1"/>
    <col min="1312" max="1312" width="4.140625" style="1033" customWidth="1"/>
    <col min="1313" max="1313" width="13.42578125" style="1033" customWidth="1"/>
    <col min="1314" max="1314" width="28.140625" style="1033" customWidth="1"/>
    <col min="1315" max="1315" width="11" style="1033" customWidth="1"/>
    <col min="1316" max="1316" width="14.42578125" style="1033" customWidth="1"/>
    <col min="1317" max="1317" width="4.140625" style="1033" customWidth="1"/>
    <col min="1318" max="1319" width="11" style="1033" customWidth="1"/>
    <col min="1320" max="1320" width="14.42578125" style="1033" customWidth="1"/>
    <col min="1321" max="1321" width="4.140625" style="1033" customWidth="1"/>
    <col min="1322" max="1322" width="14.42578125" style="1033" customWidth="1"/>
    <col min="1323" max="1518" width="11" style="1033"/>
    <col min="1519" max="1519" width="33.85546875" style="1033" customWidth="1"/>
    <col min="1520" max="1520" width="10" style="1033" customWidth="1"/>
    <col min="1521" max="1521" width="8.85546875" style="1033" customWidth="1"/>
    <col min="1522" max="1522" width="6.85546875" style="1033" customWidth="1"/>
    <col min="1523" max="1523" width="5.42578125" style="1033" customWidth="1"/>
    <col min="1524" max="1525" width="7.5703125" style="1033" customWidth="1"/>
    <col min="1526" max="1526" width="30.140625" style="1033" customWidth="1"/>
    <col min="1527" max="1527" width="2.5703125" style="1033" customWidth="1"/>
    <col min="1528" max="1528" width="19.42578125" style="1033" customWidth="1"/>
    <col min="1529" max="1533" width="9.42578125" style="1033" customWidth="1"/>
    <col min="1534" max="1534" width="32.5703125" style="1033" customWidth="1"/>
    <col min="1535" max="1549" width="11" style="1033" customWidth="1"/>
    <col min="1550" max="1550" width="37.42578125" style="1033" customWidth="1"/>
    <col min="1551" max="1552" width="11" style="1033" customWidth="1"/>
    <col min="1553" max="1562" width="9.85546875" style="1033" customWidth="1"/>
    <col min="1563" max="1566" width="11" style="1033" customWidth="1"/>
    <col min="1567" max="1567" width="14.42578125" style="1033" customWidth="1"/>
    <col min="1568" max="1568" width="4.140625" style="1033" customWidth="1"/>
    <col min="1569" max="1569" width="13.42578125" style="1033" customWidth="1"/>
    <col min="1570" max="1570" width="28.140625" style="1033" customWidth="1"/>
    <col min="1571" max="1571" width="11" style="1033" customWidth="1"/>
    <col min="1572" max="1572" width="14.42578125" style="1033" customWidth="1"/>
    <col min="1573" max="1573" width="4.140625" style="1033" customWidth="1"/>
    <col min="1574" max="1575" width="11" style="1033" customWidth="1"/>
    <col min="1576" max="1576" width="14.42578125" style="1033" customWidth="1"/>
    <col min="1577" max="1577" width="4.140625" style="1033" customWidth="1"/>
    <col min="1578" max="1578" width="14.42578125" style="1033" customWidth="1"/>
    <col min="1579" max="1774" width="11" style="1033"/>
    <col min="1775" max="1775" width="33.85546875" style="1033" customWidth="1"/>
    <col min="1776" max="1776" width="10" style="1033" customWidth="1"/>
    <col min="1777" max="1777" width="8.85546875" style="1033" customWidth="1"/>
    <col min="1778" max="1778" width="6.85546875" style="1033" customWidth="1"/>
    <col min="1779" max="1779" width="5.42578125" style="1033" customWidth="1"/>
    <col min="1780" max="1781" width="7.5703125" style="1033" customWidth="1"/>
    <col min="1782" max="1782" width="30.140625" style="1033" customWidth="1"/>
    <col min="1783" max="1783" width="2.5703125" style="1033" customWidth="1"/>
    <col min="1784" max="1784" width="19.42578125" style="1033" customWidth="1"/>
    <col min="1785" max="1789" width="9.42578125" style="1033" customWidth="1"/>
    <col min="1790" max="1790" width="32.5703125" style="1033" customWidth="1"/>
    <col min="1791" max="1805" width="11" style="1033" customWidth="1"/>
    <col min="1806" max="1806" width="37.42578125" style="1033" customWidth="1"/>
    <col min="1807" max="1808" width="11" style="1033" customWidth="1"/>
    <col min="1809" max="1818" width="9.85546875" style="1033" customWidth="1"/>
    <col min="1819" max="1822" width="11" style="1033" customWidth="1"/>
    <col min="1823" max="1823" width="14.42578125" style="1033" customWidth="1"/>
    <col min="1824" max="1824" width="4.140625" style="1033" customWidth="1"/>
    <col min="1825" max="1825" width="13.42578125" style="1033" customWidth="1"/>
    <col min="1826" max="1826" width="28.140625" style="1033" customWidth="1"/>
    <col min="1827" max="1827" width="11" style="1033" customWidth="1"/>
    <col min="1828" max="1828" width="14.42578125" style="1033" customWidth="1"/>
    <col min="1829" max="1829" width="4.140625" style="1033" customWidth="1"/>
    <col min="1830" max="1831" width="11" style="1033" customWidth="1"/>
    <col min="1832" max="1832" width="14.42578125" style="1033" customWidth="1"/>
    <col min="1833" max="1833" width="4.140625" style="1033" customWidth="1"/>
    <col min="1834" max="1834" width="14.42578125" style="1033" customWidth="1"/>
    <col min="1835" max="2030" width="11" style="1033"/>
    <col min="2031" max="2031" width="33.85546875" style="1033" customWidth="1"/>
    <col min="2032" max="2032" width="10" style="1033" customWidth="1"/>
    <col min="2033" max="2033" width="8.85546875" style="1033" customWidth="1"/>
    <col min="2034" max="2034" width="6.85546875" style="1033" customWidth="1"/>
    <col min="2035" max="2035" width="5.42578125" style="1033" customWidth="1"/>
    <col min="2036" max="2037" width="7.5703125" style="1033" customWidth="1"/>
    <col min="2038" max="2038" width="30.140625" style="1033" customWidth="1"/>
    <col min="2039" max="2039" width="2.5703125" style="1033" customWidth="1"/>
    <col min="2040" max="2040" width="19.42578125" style="1033" customWidth="1"/>
    <col min="2041" max="2045" width="9.42578125" style="1033" customWidth="1"/>
    <col min="2046" max="2046" width="32.5703125" style="1033" customWidth="1"/>
    <col min="2047" max="2061" width="11" style="1033" customWidth="1"/>
    <col min="2062" max="2062" width="37.42578125" style="1033" customWidth="1"/>
    <col min="2063" max="2064" width="11" style="1033" customWidth="1"/>
    <col min="2065" max="2074" width="9.85546875" style="1033" customWidth="1"/>
    <col min="2075" max="2078" width="11" style="1033" customWidth="1"/>
    <col min="2079" max="2079" width="14.42578125" style="1033" customWidth="1"/>
    <col min="2080" max="2080" width="4.140625" style="1033" customWidth="1"/>
    <col min="2081" max="2081" width="13.42578125" style="1033" customWidth="1"/>
    <col min="2082" max="2082" width="28.140625" style="1033" customWidth="1"/>
    <col min="2083" max="2083" width="11" style="1033" customWidth="1"/>
    <col min="2084" max="2084" width="14.42578125" style="1033" customWidth="1"/>
    <col min="2085" max="2085" width="4.140625" style="1033" customWidth="1"/>
    <col min="2086" max="2087" width="11" style="1033" customWidth="1"/>
    <col min="2088" max="2088" width="14.42578125" style="1033" customWidth="1"/>
    <col min="2089" max="2089" width="4.140625" style="1033" customWidth="1"/>
    <col min="2090" max="2090" width="14.42578125" style="1033" customWidth="1"/>
    <col min="2091" max="2286" width="11" style="1033"/>
    <col min="2287" max="2287" width="33.85546875" style="1033" customWidth="1"/>
    <col min="2288" max="2288" width="10" style="1033" customWidth="1"/>
    <col min="2289" max="2289" width="8.85546875" style="1033" customWidth="1"/>
    <col min="2290" max="2290" width="6.85546875" style="1033" customWidth="1"/>
    <col min="2291" max="2291" width="5.42578125" style="1033" customWidth="1"/>
    <col min="2292" max="2293" width="7.5703125" style="1033" customWidth="1"/>
    <col min="2294" max="2294" width="30.140625" style="1033" customWidth="1"/>
    <col min="2295" max="2295" width="2.5703125" style="1033" customWidth="1"/>
    <col min="2296" max="2296" width="19.42578125" style="1033" customWidth="1"/>
    <col min="2297" max="2301" width="9.42578125" style="1033" customWidth="1"/>
    <col min="2302" max="2302" width="32.5703125" style="1033" customWidth="1"/>
    <col min="2303" max="2317" width="11" style="1033" customWidth="1"/>
    <col min="2318" max="2318" width="37.42578125" style="1033" customWidth="1"/>
    <col min="2319" max="2320" width="11" style="1033" customWidth="1"/>
    <col min="2321" max="2330" width="9.85546875" style="1033" customWidth="1"/>
    <col min="2331" max="2334" width="11" style="1033" customWidth="1"/>
    <col min="2335" max="2335" width="14.42578125" style="1033" customWidth="1"/>
    <col min="2336" max="2336" width="4.140625" style="1033" customWidth="1"/>
    <col min="2337" max="2337" width="13.42578125" style="1033" customWidth="1"/>
    <col min="2338" max="2338" width="28.140625" style="1033" customWidth="1"/>
    <col min="2339" max="2339" width="11" style="1033" customWidth="1"/>
    <col min="2340" max="2340" width="14.42578125" style="1033" customWidth="1"/>
    <col min="2341" max="2341" width="4.140625" style="1033" customWidth="1"/>
    <col min="2342" max="2343" width="11" style="1033" customWidth="1"/>
    <col min="2344" max="2344" width="14.42578125" style="1033" customWidth="1"/>
    <col min="2345" max="2345" width="4.140625" style="1033" customWidth="1"/>
    <col min="2346" max="2346" width="14.42578125" style="1033" customWidth="1"/>
    <col min="2347" max="2542" width="11" style="1033"/>
    <col min="2543" max="2543" width="33.85546875" style="1033" customWidth="1"/>
    <col min="2544" max="2544" width="10" style="1033" customWidth="1"/>
    <col min="2545" max="2545" width="8.85546875" style="1033" customWidth="1"/>
    <col min="2546" max="2546" width="6.85546875" style="1033" customWidth="1"/>
    <col min="2547" max="2547" width="5.42578125" style="1033" customWidth="1"/>
    <col min="2548" max="2549" width="7.5703125" style="1033" customWidth="1"/>
    <col min="2550" max="2550" width="30.140625" style="1033" customWidth="1"/>
    <col min="2551" max="2551" width="2.5703125" style="1033" customWidth="1"/>
    <col min="2552" max="2552" width="19.42578125" style="1033" customWidth="1"/>
    <col min="2553" max="2557" width="9.42578125" style="1033" customWidth="1"/>
    <col min="2558" max="2558" width="32.5703125" style="1033" customWidth="1"/>
    <col min="2559" max="2573" width="11" style="1033" customWidth="1"/>
    <col min="2574" max="2574" width="37.42578125" style="1033" customWidth="1"/>
    <col min="2575" max="2576" width="11" style="1033" customWidth="1"/>
    <col min="2577" max="2586" width="9.85546875" style="1033" customWidth="1"/>
    <col min="2587" max="2590" width="11" style="1033" customWidth="1"/>
    <col min="2591" max="2591" width="14.42578125" style="1033" customWidth="1"/>
    <col min="2592" max="2592" width="4.140625" style="1033" customWidth="1"/>
    <col min="2593" max="2593" width="13.42578125" style="1033" customWidth="1"/>
    <col min="2594" max="2594" width="28.140625" style="1033" customWidth="1"/>
    <col min="2595" max="2595" width="11" style="1033" customWidth="1"/>
    <col min="2596" max="2596" width="14.42578125" style="1033" customWidth="1"/>
    <col min="2597" max="2597" width="4.140625" style="1033" customWidth="1"/>
    <col min="2598" max="2599" width="11" style="1033" customWidth="1"/>
    <col min="2600" max="2600" width="14.42578125" style="1033" customWidth="1"/>
    <col min="2601" max="2601" width="4.140625" style="1033" customWidth="1"/>
    <col min="2602" max="2602" width="14.42578125" style="1033" customWidth="1"/>
    <col min="2603" max="2798" width="11" style="1033"/>
    <col min="2799" max="2799" width="33.85546875" style="1033" customWidth="1"/>
    <col min="2800" max="2800" width="10" style="1033" customWidth="1"/>
    <col min="2801" max="2801" width="8.85546875" style="1033" customWidth="1"/>
    <col min="2802" max="2802" width="6.85546875" style="1033" customWidth="1"/>
    <col min="2803" max="2803" width="5.42578125" style="1033" customWidth="1"/>
    <col min="2804" max="2805" width="7.5703125" style="1033" customWidth="1"/>
    <col min="2806" max="2806" width="30.140625" style="1033" customWidth="1"/>
    <col min="2807" max="2807" width="2.5703125" style="1033" customWidth="1"/>
    <col min="2808" max="2808" width="19.42578125" style="1033" customWidth="1"/>
    <col min="2809" max="2813" width="9.42578125" style="1033" customWidth="1"/>
    <col min="2814" max="2814" width="32.5703125" style="1033" customWidth="1"/>
    <col min="2815" max="2829" width="11" style="1033" customWidth="1"/>
    <col min="2830" max="2830" width="37.42578125" style="1033" customWidth="1"/>
    <col min="2831" max="2832" width="11" style="1033" customWidth="1"/>
    <col min="2833" max="2842" width="9.85546875" style="1033" customWidth="1"/>
    <col min="2843" max="2846" width="11" style="1033" customWidth="1"/>
    <col min="2847" max="2847" width="14.42578125" style="1033" customWidth="1"/>
    <col min="2848" max="2848" width="4.140625" style="1033" customWidth="1"/>
    <col min="2849" max="2849" width="13.42578125" style="1033" customWidth="1"/>
    <col min="2850" max="2850" width="28.140625" style="1033" customWidth="1"/>
    <col min="2851" max="2851" width="11" style="1033" customWidth="1"/>
    <col min="2852" max="2852" width="14.42578125" style="1033" customWidth="1"/>
    <col min="2853" max="2853" width="4.140625" style="1033" customWidth="1"/>
    <col min="2854" max="2855" width="11" style="1033" customWidth="1"/>
    <col min="2856" max="2856" width="14.42578125" style="1033" customWidth="1"/>
    <col min="2857" max="2857" width="4.140625" style="1033" customWidth="1"/>
    <col min="2858" max="2858" width="14.42578125" style="1033" customWidth="1"/>
    <col min="2859" max="3054" width="11" style="1033"/>
    <col min="3055" max="3055" width="33.85546875" style="1033" customWidth="1"/>
    <col min="3056" max="3056" width="10" style="1033" customWidth="1"/>
    <col min="3057" max="3057" width="8.85546875" style="1033" customWidth="1"/>
    <col min="3058" max="3058" width="6.85546875" style="1033" customWidth="1"/>
    <col min="3059" max="3059" width="5.42578125" style="1033" customWidth="1"/>
    <col min="3060" max="3061" width="7.5703125" style="1033" customWidth="1"/>
    <col min="3062" max="3062" width="30.140625" style="1033" customWidth="1"/>
    <col min="3063" max="3063" width="2.5703125" style="1033" customWidth="1"/>
    <col min="3064" max="3064" width="19.42578125" style="1033" customWidth="1"/>
    <col min="3065" max="3069" width="9.42578125" style="1033" customWidth="1"/>
    <col min="3070" max="3070" width="32.5703125" style="1033" customWidth="1"/>
    <col min="3071" max="3085" width="11" style="1033" customWidth="1"/>
    <col min="3086" max="3086" width="37.42578125" style="1033" customWidth="1"/>
    <col min="3087" max="3088" width="11" style="1033" customWidth="1"/>
    <col min="3089" max="3098" width="9.85546875" style="1033" customWidth="1"/>
    <col min="3099" max="3102" width="11" style="1033" customWidth="1"/>
    <col min="3103" max="3103" width="14.42578125" style="1033" customWidth="1"/>
    <col min="3104" max="3104" width="4.140625" style="1033" customWidth="1"/>
    <col min="3105" max="3105" width="13.42578125" style="1033" customWidth="1"/>
    <col min="3106" max="3106" width="28.140625" style="1033" customWidth="1"/>
    <col min="3107" max="3107" width="11" style="1033" customWidth="1"/>
    <col min="3108" max="3108" width="14.42578125" style="1033" customWidth="1"/>
    <col min="3109" max="3109" width="4.140625" style="1033" customWidth="1"/>
    <col min="3110" max="3111" width="11" style="1033" customWidth="1"/>
    <col min="3112" max="3112" width="14.42578125" style="1033" customWidth="1"/>
    <col min="3113" max="3113" width="4.140625" style="1033" customWidth="1"/>
    <col min="3114" max="3114" width="14.42578125" style="1033" customWidth="1"/>
    <col min="3115" max="3310" width="11" style="1033"/>
    <col min="3311" max="3311" width="33.85546875" style="1033" customWidth="1"/>
    <col min="3312" max="3312" width="10" style="1033" customWidth="1"/>
    <col min="3313" max="3313" width="8.85546875" style="1033" customWidth="1"/>
    <col min="3314" max="3314" width="6.85546875" style="1033" customWidth="1"/>
    <col min="3315" max="3315" width="5.42578125" style="1033" customWidth="1"/>
    <col min="3316" max="3317" width="7.5703125" style="1033" customWidth="1"/>
    <col min="3318" max="3318" width="30.140625" style="1033" customWidth="1"/>
    <col min="3319" max="3319" width="2.5703125" style="1033" customWidth="1"/>
    <col min="3320" max="3320" width="19.42578125" style="1033" customWidth="1"/>
    <col min="3321" max="3325" width="9.42578125" style="1033" customWidth="1"/>
    <col min="3326" max="3326" width="32.5703125" style="1033" customWidth="1"/>
    <col min="3327" max="3341" width="11" style="1033" customWidth="1"/>
    <col min="3342" max="3342" width="37.42578125" style="1033" customWidth="1"/>
    <col min="3343" max="3344" width="11" style="1033" customWidth="1"/>
    <col min="3345" max="3354" width="9.85546875" style="1033" customWidth="1"/>
    <col min="3355" max="3358" width="11" style="1033" customWidth="1"/>
    <col min="3359" max="3359" width="14.42578125" style="1033" customWidth="1"/>
    <col min="3360" max="3360" width="4.140625" style="1033" customWidth="1"/>
    <col min="3361" max="3361" width="13.42578125" style="1033" customWidth="1"/>
    <col min="3362" max="3362" width="28.140625" style="1033" customWidth="1"/>
    <col min="3363" max="3363" width="11" style="1033" customWidth="1"/>
    <col min="3364" max="3364" width="14.42578125" style="1033" customWidth="1"/>
    <col min="3365" max="3365" width="4.140625" style="1033" customWidth="1"/>
    <col min="3366" max="3367" width="11" style="1033" customWidth="1"/>
    <col min="3368" max="3368" width="14.42578125" style="1033" customWidth="1"/>
    <col min="3369" max="3369" width="4.140625" style="1033" customWidth="1"/>
    <col min="3370" max="3370" width="14.42578125" style="1033" customWidth="1"/>
    <col min="3371" max="3566" width="11" style="1033"/>
    <col min="3567" max="3567" width="33.85546875" style="1033" customWidth="1"/>
    <col min="3568" max="3568" width="10" style="1033" customWidth="1"/>
    <col min="3569" max="3569" width="8.85546875" style="1033" customWidth="1"/>
    <col min="3570" max="3570" width="6.85546875" style="1033" customWidth="1"/>
    <col min="3571" max="3571" width="5.42578125" style="1033" customWidth="1"/>
    <col min="3572" max="3573" width="7.5703125" style="1033" customWidth="1"/>
    <col min="3574" max="3574" width="30.140625" style="1033" customWidth="1"/>
    <col min="3575" max="3575" width="2.5703125" style="1033" customWidth="1"/>
    <col min="3576" max="3576" width="19.42578125" style="1033" customWidth="1"/>
    <col min="3577" max="3581" width="9.42578125" style="1033" customWidth="1"/>
    <col min="3582" max="3582" width="32.5703125" style="1033" customWidth="1"/>
    <col min="3583" max="3597" width="11" style="1033" customWidth="1"/>
    <col min="3598" max="3598" width="37.42578125" style="1033" customWidth="1"/>
    <col min="3599" max="3600" width="11" style="1033" customWidth="1"/>
    <col min="3601" max="3610" width="9.85546875" style="1033" customWidth="1"/>
    <col min="3611" max="3614" width="11" style="1033" customWidth="1"/>
    <col min="3615" max="3615" width="14.42578125" style="1033" customWidth="1"/>
    <col min="3616" max="3616" width="4.140625" style="1033" customWidth="1"/>
    <col min="3617" max="3617" width="13.42578125" style="1033" customWidth="1"/>
    <col min="3618" max="3618" width="28.140625" style="1033" customWidth="1"/>
    <col min="3619" max="3619" width="11" style="1033" customWidth="1"/>
    <col min="3620" max="3620" width="14.42578125" style="1033" customWidth="1"/>
    <col min="3621" max="3621" width="4.140625" style="1033" customWidth="1"/>
    <col min="3622" max="3623" width="11" style="1033" customWidth="1"/>
    <col min="3624" max="3624" width="14.42578125" style="1033" customWidth="1"/>
    <col min="3625" max="3625" width="4.140625" style="1033" customWidth="1"/>
    <col min="3626" max="3626" width="14.42578125" style="1033" customWidth="1"/>
    <col min="3627" max="3822" width="11" style="1033"/>
    <col min="3823" max="3823" width="33.85546875" style="1033" customWidth="1"/>
    <col min="3824" max="3824" width="10" style="1033" customWidth="1"/>
    <col min="3825" max="3825" width="8.85546875" style="1033" customWidth="1"/>
    <col min="3826" max="3826" width="6.85546875" style="1033" customWidth="1"/>
    <col min="3827" max="3827" width="5.42578125" style="1033" customWidth="1"/>
    <col min="3828" max="3829" width="7.5703125" style="1033" customWidth="1"/>
    <col min="3830" max="3830" width="30.140625" style="1033" customWidth="1"/>
    <col min="3831" max="3831" width="2.5703125" style="1033" customWidth="1"/>
    <col min="3832" max="3832" width="19.42578125" style="1033" customWidth="1"/>
    <col min="3833" max="3837" width="9.42578125" style="1033" customWidth="1"/>
    <col min="3838" max="3838" width="32.5703125" style="1033" customWidth="1"/>
    <col min="3839" max="3853" width="11" style="1033" customWidth="1"/>
    <col min="3854" max="3854" width="37.42578125" style="1033" customWidth="1"/>
    <col min="3855" max="3856" width="11" style="1033" customWidth="1"/>
    <col min="3857" max="3866" width="9.85546875" style="1033" customWidth="1"/>
    <col min="3867" max="3870" width="11" style="1033" customWidth="1"/>
    <col min="3871" max="3871" width="14.42578125" style="1033" customWidth="1"/>
    <col min="3872" max="3872" width="4.140625" style="1033" customWidth="1"/>
    <col min="3873" max="3873" width="13.42578125" style="1033" customWidth="1"/>
    <col min="3874" max="3874" width="28.140625" style="1033" customWidth="1"/>
    <col min="3875" max="3875" width="11" style="1033" customWidth="1"/>
    <col min="3876" max="3876" width="14.42578125" style="1033" customWidth="1"/>
    <col min="3877" max="3877" width="4.140625" style="1033" customWidth="1"/>
    <col min="3878" max="3879" width="11" style="1033" customWidth="1"/>
    <col min="3880" max="3880" width="14.42578125" style="1033" customWidth="1"/>
    <col min="3881" max="3881" width="4.140625" style="1033" customWidth="1"/>
    <col min="3882" max="3882" width="14.42578125" style="1033" customWidth="1"/>
    <col min="3883" max="4078" width="11" style="1033"/>
    <col min="4079" max="4079" width="33.85546875" style="1033" customWidth="1"/>
    <col min="4080" max="4080" width="10" style="1033" customWidth="1"/>
    <col min="4081" max="4081" width="8.85546875" style="1033" customWidth="1"/>
    <col min="4082" max="4082" width="6.85546875" style="1033" customWidth="1"/>
    <col min="4083" max="4083" width="5.42578125" style="1033" customWidth="1"/>
    <col min="4084" max="4085" width="7.5703125" style="1033" customWidth="1"/>
    <col min="4086" max="4086" width="30.140625" style="1033" customWidth="1"/>
    <col min="4087" max="4087" width="2.5703125" style="1033" customWidth="1"/>
    <col min="4088" max="4088" width="19.42578125" style="1033" customWidth="1"/>
    <col min="4089" max="4093" width="9.42578125" style="1033" customWidth="1"/>
    <col min="4094" max="4094" width="32.5703125" style="1033" customWidth="1"/>
    <col min="4095" max="4109" width="11" style="1033" customWidth="1"/>
    <col min="4110" max="4110" width="37.42578125" style="1033" customWidth="1"/>
    <col min="4111" max="4112" width="11" style="1033" customWidth="1"/>
    <col min="4113" max="4122" width="9.85546875" style="1033" customWidth="1"/>
    <col min="4123" max="4126" width="11" style="1033" customWidth="1"/>
    <col min="4127" max="4127" width="14.42578125" style="1033" customWidth="1"/>
    <col min="4128" max="4128" width="4.140625" style="1033" customWidth="1"/>
    <col min="4129" max="4129" width="13.42578125" style="1033" customWidth="1"/>
    <col min="4130" max="4130" width="28.140625" style="1033" customWidth="1"/>
    <col min="4131" max="4131" width="11" style="1033" customWidth="1"/>
    <col min="4132" max="4132" width="14.42578125" style="1033" customWidth="1"/>
    <col min="4133" max="4133" width="4.140625" style="1033" customWidth="1"/>
    <col min="4134" max="4135" width="11" style="1033" customWidth="1"/>
    <col min="4136" max="4136" width="14.42578125" style="1033" customWidth="1"/>
    <col min="4137" max="4137" width="4.140625" style="1033" customWidth="1"/>
    <col min="4138" max="4138" width="14.42578125" style="1033" customWidth="1"/>
    <col min="4139" max="4334" width="11" style="1033"/>
    <col min="4335" max="4335" width="33.85546875" style="1033" customWidth="1"/>
    <col min="4336" max="4336" width="10" style="1033" customWidth="1"/>
    <col min="4337" max="4337" width="8.85546875" style="1033" customWidth="1"/>
    <col min="4338" max="4338" width="6.85546875" style="1033" customWidth="1"/>
    <col min="4339" max="4339" width="5.42578125" style="1033" customWidth="1"/>
    <col min="4340" max="4341" width="7.5703125" style="1033" customWidth="1"/>
    <col min="4342" max="4342" width="30.140625" style="1033" customWidth="1"/>
    <col min="4343" max="4343" width="2.5703125" style="1033" customWidth="1"/>
    <col min="4344" max="4344" width="19.42578125" style="1033" customWidth="1"/>
    <col min="4345" max="4349" width="9.42578125" style="1033" customWidth="1"/>
    <col min="4350" max="4350" width="32.5703125" style="1033" customWidth="1"/>
    <col min="4351" max="4365" width="11" style="1033" customWidth="1"/>
    <col min="4366" max="4366" width="37.42578125" style="1033" customWidth="1"/>
    <col min="4367" max="4368" width="11" style="1033" customWidth="1"/>
    <col min="4369" max="4378" width="9.85546875" style="1033" customWidth="1"/>
    <col min="4379" max="4382" width="11" style="1033" customWidth="1"/>
    <col min="4383" max="4383" width="14.42578125" style="1033" customWidth="1"/>
    <col min="4384" max="4384" width="4.140625" style="1033" customWidth="1"/>
    <col min="4385" max="4385" width="13.42578125" style="1033" customWidth="1"/>
    <col min="4386" max="4386" width="28.140625" style="1033" customWidth="1"/>
    <col min="4387" max="4387" width="11" style="1033" customWidth="1"/>
    <col min="4388" max="4388" width="14.42578125" style="1033" customWidth="1"/>
    <col min="4389" max="4389" width="4.140625" style="1033" customWidth="1"/>
    <col min="4390" max="4391" width="11" style="1033" customWidth="1"/>
    <col min="4392" max="4392" width="14.42578125" style="1033" customWidth="1"/>
    <col min="4393" max="4393" width="4.140625" style="1033" customWidth="1"/>
    <col min="4394" max="4394" width="14.42578125" style="1033" customWidth="1"/>
    <col min="4395" max="4590" width="11" style="1033"/>
    <col min="4591" max="4591" width="33.85546875" style="1033" customWidth="1"/>
    <col min="4592" max="4592" width="10" style="1033" customWidth="1"/>
    <col min="4593" max="4593" width="8.85546875" style="1033" customWidth="1"/>
    <col min="4594" max="4594" width="6.85546875" style="1033" customWidth="1"/>
    <col min="4595" max="4595" width="5.42578125" style="1033" customWidth="1"/>
    <col min="4596" max="4597" width="7.5703125" style="1033" customWidth="1"/>
    <col min="4598" max="4598" width="30.140625" style="1033" customWidth="1"/>
    <col min="4599" max="4599" width="2.5703125" style="1033" customWidth="1"/>
    <col min="4600" max="4600" width="19.42578125" style="1033" customWidth="1"/>
    <col min="4601" max="4605" width="9.42578125" style="1033" customWidth="1"/>
    <col min="4606" max="4606" width="32.5703125" style="1033" customWidth="1"/>
    <col min="4607" max="4621" width="11" style="1033" customWidth="1"/>
    <col min="4622" max="4622" width="37.42578125" style="1033" customWidth="1"/>
    <col min="4623" max="4624" width="11" style="1033" customWidth="1"/>
    <col min="4625" max="4634" width="9.85546875" style="1033" customWidth="1"/>
    <col min="4635" max="4638" width="11" style="1033" customWidth="1"/>
    <col min="4639" max="4639" width="14.42578125" style="1033" customWidth="1"/>
    <col min="4640" max="4640" width="4.140625" style="1033" customWidth="1"/>
    <col min="4641" max="4641" width="13.42578125" style="1033" customWidth="1"/>
    <col min="4642" max="4642" width="28.140625" style="1033" customWidth="1"/>
    <col min="4643" max="4643" width="11" style="1033" customWidth="1"/>
    <col min="4644" max="4644" width="14.42578125" style="1033" customWidth="1"/>
    <col min="4645" max="4645" width="4.140625" style="1033" customWidth="1"/>
    <col min="4646" max="4647" width="11" style="1033" customWidth="1"/>
    <col min="4648" max="4648" width="14.42578125" style="1033" customWidth="1"/>
    <col min="4649" max="4649" width="4.140625" style="1033" customWidth="1"/>
    <col min="4650" max="4650" width="14.42578125" style="1033" customWidth="1"/>
    <col min="4651" max="4846" width="11" style="1033"/>
    <col min="4847" max="4847" width="33.85546875" style="1033" customWidth="1"/>
    <col min="4848" max="4848" width="10" style="1033" customWidth="1"/>
    <col min="4849" max="4849" width="8.85546875" style="1033" customWidth="1"/>
    <col min="4850" max="4850" width="6.85546875" style="1033" customWidth="1"/>
    <col min="4851" max="4851" width="5.42578125" style="1033" customWidth="1"/>
    <col min="4852" max="4853" width="7.5703125" style="1033" customWidth="1"/>
    <col min="4854" max="4854" width="30.140625" style="1033" customWidth="1"/>
    <col min="4855" max="4855" width="2.5703125" style="1033" customWidth="1"/>
    <col min="4856" max="4856" width="19.42578125" style="1033" customWidth="1"/>
    <col min="4857" max="4861" width="9.42578125" style="1033" customWidth="1"/>
    <col min="4862" max="4862" width="32.5703125" style="1033" customWidth="1"/>
    <col min="4863" max="4877" width="11" style="1033" customWidth="1"/>
    <col min="4878" max="4878" width="37.42578125" style="1033" customWidth="1"/>
    <col min="4879" max="4880" width="11" style="1033" customWidth="1"/>
    <col min="4881" max="4890" width="9.85546875" style="1033" customWidth="1"/>
    <col min="4891" max="4894" width="11" style="1033" customWidth="1"/>
    <col min="4895" max="4895" width="14.42578125" style="1033" customWidth="1"/>
    <col min="4896" max="4896" width="4.140625" style="1033" customWidth="1"/>
    <col min="4897" max="4897" width="13.42578125" style="1033" customWidth="1"/>
    <col min="4898" max="4898" width="28.140625" style="1033" customWidth="1"/>
    <col min="4899" max="4899" width="11" style="1033" customWidth="1"/>
    <col min="4900" max="4900" width="14.42578125" style="1033" customWidth="1"/>
    <col min="4901" max="4901" width="4.140625" style="1033" customWidth="1"/>
    <col min="4902" max="4903" width="11" style="1033" customWidth="1"/>
    <col min="4904" max="4904" width="14.42578125" style="1033" customWidth="1"/>
    <col min="4905" max="4905" width="4.140625" style="1033" customWidth="1"/>
    <col min="4906" max="4906" width="14.42578125" style="1033" customWidth="1"/>
    <col min="4907" max="5102" width="11" style="1033"/>
    <col min="5103" max="5103" width="33.85546875" style="1033" customWidth="1"/>
    <col min="5104" max="5104" width="10" style="1033" customWidth="1"/>
    <col min="5105" max="5105" width="8.85546875" style="1033" customWidth="1"/>
    <col min="5106" max="5106" width="6.85546875" style="1033" customWidth="1"/>
    <col min="5107" max="5107" width="5.42578125" style="1033" customWidth="1"/>
    <col min="5108" max="5109" width="7.5703125" style="1033" customWidth="1"/>
    <col min="5110" max="5110" width="30.140625" style="1033" customWidth="1"/>
    <col min="5111" max="5111" width="2.5703125" style="1033" customWidth="1"/>
    <col min="5112" max="5112" width="19.42578125" style="1033" customWidth="1"/>
    <col min="5113" max="5117" width="9.42578125" style="1033" customWidth="1"/>
    <col min="5118" max="5118" width="32.5703125" style="1033" customWidth="1"/>
    <col min="5119" max="5133" width="11" style="1033" customWidth="1"/>
    <col min="5134" max="5134" width="37.42578125" style="1033" customWidth="1"/>
    <col min="5135" max="5136" width="11" style="1033" customWidth="1"/>
    <col min="5137" max="5146" width="9.85546875" style="1033" customWidth="1"/>
    <col min="5147" max="5150" width="11" style="1033" customWidth="1"/>
    <col min="5151" max="5151" width="14.42578125" style="1033" customWidth="1"/>
    <col min="5152" max="5152" width="4.140625" style="1033" customWidth="1"/>
    <col min="5153" max="5153" width="13.42578125" style="1033" customWidth="1"/>
    <col min="5154" max="5154" width="28.140625" style="1033" customWidth="1"/>
    <col min="5155" max="5155" width="11" style="1033" customWidth="1"/>
    <col min="5156" max="5156" width="14.42578125" style="1033" customWidth="1"/>
    <col min="5157" max="5157" width="4.140625" style="1033" customWidth="1"/>
    <col min="5158" max="5159" width="11" style="1033" customWidth="1"/>
    <col min="5160" max="5160" width="14.42578125" style="1033" customWidth="1"/>
    <col min="5161" max="5161" width="4.140625" style="1033" customWidth="1"/>
    <col min="5162" max="5162" width="14.42578125" style="1033" customWidth="1"/>
    <col min="5163" max="5358" width="11" style="1033"/>
    <col min="5359" max="5359" width="33.85546875" style="1033" customWidth="1"/>
    <col min="5360" max="5360" width="10" style="1033" customWidth="1"/>
    <col min="5361" max="5361" width="8.85546875" style="1033" customWidth="1"/>
    <col min="5362" max="5362" width="6.85546875" style="1033" customWidth="1"/>
    <col min="5363" max="5363" width="5.42578125" style="1033" customWidth="1"/>
    <col min="5364" max="5365" width="7.5703125" style="1033" customWidth="1"/>
    <col min="5366" max="5366" width="30.140625" style="1033" customWidth="1"/>
    <col min="5367" max="5367" width="2.5703125" style="1033" customWidth="1"/>
    <col min="5368" max="5368" width="19.42578125" style="1033" customWidth="1"/>
    <col min="5369" max="5373" width="9.42578125" style="1033" customWidth="1"/>
    <col min="5374" max="5374" width="32.5703125" style="1033" customWidth="1"/>
    <col min="5375" max="5389" width="11" style="1033" customWidth="1"/>
    <col min="5390" max="5390" width="37.42578125" style="1033" customWidth="1"/>
    <col min="5391" max="5392" width="11" style="1033" customWidth="1"/>
    <col min="5393" max="5402" width="9.85546875" style="1033" customWidth="1"/>
    <col min="5403" max="5406" width="11" style="1033" customWidth="1"/>
    <col min="5407" max="5407" width="14.42578125" style="1033" customWidth="1"/>
    <col min="5408" max="5408" width="4.140625" style="1033" customWidth="1"/>
    <col min="5409" max="5409" width="13.42578125" style="1033" customWidth="1"/>
    <col min="5410" max="5410" width="28.140625" style="1033" customWidth="1"/>
    <col min="5411" max="5411" width="11" style="1033" customWidth="1"/>
    <col min="5412" max="5412" width="14.42578125" style="1033" customWidth="1"/>
    <col min="5413" max="5413" width="4.140625" style="1033" customWidth="1"/>
    <col min="5414" max="5415" width="11" style="1033" customWidth="1"/>
    <col min="5416" max="5416" width="14.42578125" style="1033" customWidth="1"/>
    <col min="5417" max="5417" width="4.140625" style="1033" customWidth="1"/>
    <col min="5418" max="5418" width="14.42578125" style="1033" customWidth="1"/>
    <col min="5419" max="5614" width="11" style="1033"/>
    <col min="5615" max="5615" width="33.85546875" style="1033" customWidth="1"/>
    <col min="5616" max="5616" width="10" style="1033" customWidth="1"/>
    <col min="5617" max="5617" width="8.85546875" style="1033" customWidth="1"/>
    <col min="5618" max="5618" width="6.85546875" style="1033" customWidth="1"/>
    <col min="5619" max="5619" width="5.42578125" style="1033" customWidth="1"/>
    <col min="5620" max="5621" width="7.5703125" style="1033" customWidth="1"/>
    <col min="5622" max="5622" width="30.140625" style="1033" customWidth="1"/>
    <col min="5623" max="5623" width="2.5703125" style="1033" customWidth="1"/>
    <col min="5624" max="5624" width="19.42578125" style="1033" customWidth="1"/>
    <col min="5625" max="5629" width="9.42578125" style="1033" customWidth="1"/>
    <col min="5630" max="5630" width="32.5703125" style="1033" customWidth="1"/>
    <col min="5631" max="5645" width="11" style="1033" customWidth="1"/>
    <col min="5646" max="5646" width="37.42578125" style="1033" customWidth="1"/>
    <col min="5647" max="5648" width="11" style="1033" customWidth="1"/>
    <col min="5649" max="5658" width="9.85546875" style="1033" customWidth="1"/>
    <col min="5659" max="5662" width="11" style="1033" customWidth="1"/>
    <col min="5663" max="5663" width="14.42578125" style="1033" customWidth="1"/>
    <col min="5664" max="5664" width="4.140625" style="1033" customWidth="1"/>
    <col min="5665" max="5665" width="13.42578125" style="1033" customWidth="1"/>
    <col min="5666" max="5666" width="28.140625" style="1033" customWidth="1"/>
    <col min="5667" max="5667" width="11" style="1033" customWidth="1"/>
    <col min="5668" max="5668" width="14.42578125" style="1033" customWidth="1"/>
    <col min="5669" max="5669" width="4.140625" style="1033" customWidth="1"/>
    <col min="5670" max="5671" width="11" style="1033" customWidth="1"/>
    <col min="5672" max="5672" width="14.42578125" style="1033" customWidth="1"/>
    <col min="5673" max="5673" width="4.140625" style="1033" customWidth="1"/>
    <col min="5674" max="5674" width="14.42578125" style="1033" customWidth="1"/>
    <col min="5675" max="5870" width="11" style="1033"/>
    <col min="5871" max="5871" width="33.85546875" style="1033" customWidth="1"/>
    <col min="5872" max="5872" width="10" style="1033" customWidth="1"/>
    <col min="5873" max="5873" width="8.85546875" style="1033" customWidth="1"/>
    <col min="5874" max="5874" width="6.85546875" style="1033" customWidth="1"/>
    <col min="5875" max="5875" width="5.42578125" style="1033" customWidth="1"/>
    <col min="5876" max="5877" width="7.5703125" style="1033" customWidth="1"/>
    <col min="5878" max="5878" width="30.140625" style="1033" customWidth="1"/>
    <col min="5879" max="5879" width="2.5703125" style="1033" customWidth="1"/>
    <col min="5880" max="5880" width="19.42578125" style="1033" customWidth="1"/>
    <col min="5881" max="5885" width="9.42578125" style="1033" customWidth="1"/>
    <col min="5886" max="5886" width="32.5703125" style="1033" customWidth="1"/>
    <col min="5887" max="5901" width="11" style="1033" customWidth="1"/>
    <col min="5902" max="5902" width="37.42578125" style="1033" customWidth="1"/>
    <col min="5903" max="5904" width="11" style="1033" customWidth="1"/>
    <col min="5905" max="5914" width="9.85546875" style="1033" customWidth="1"/>
    <col min="5915" max="5918" width="11" style="1033" customWidth="1"/>
    <col min="5919" max="5919" width="14.42578125" style="1033" customWidth="1"/>
    <col min="5920" max="5920" width="4.140625" style="1033" customWidth="1"/>
    <col min="5921" max="5921" width="13.42578125" style="1033" customWidth="1"/>
    <col min="5922" max="5922" width="28.140625" style="1033" customWidth="1"/>
    <col min="5923" max="5923" width="11" style="1033" customWidth="1"/>
    <col min="5924" max="5924" width="14.42578125" style="1033" customWidth="1"/>
    <col min="5925" max="5925" width="4.140625" style="1033" customWidth="1"/>
    <col min="5926" max="5927" width="11" style="1033" customWidth="1"/>
    <col min="5928" max="5928" width="14.42578125" style="1033" customWidth="1"/>
    <col min="5929" max="5929" width="4.140625" style="1033" customWidth="1"/>
    <col min="5930" max="5930" width="14.42578125" style="1033" customWidth="1"/>
    <col min="5931" max="6126" width="11" style="1033"/>
    <col min="6127" max="6127" width="33.85546875" style="1033" customWidth="1"/>
    <col min="6128" max="6128" width="10" style="1033" customWidth="1"/>
    <col min="6129" max="6129" width="8.85546875" style="1033" customWidth="1"/>
    <col min="6130" max="6130" width="6.85546875" style="1033" customWidth="1"/>
    <col min="6131" max="6131" width="5.42578125" style="1033" customWidth="1"/>
    <col min="6132" max="6133" width="7.5703125" style="1033" customWidth="1"/>
    <col min="6134" max="6134" width="30.140625" style="1033" customWidth="1"/>
    <col min="6135" max="6135" width="2.5703125" style="1033" customWidth="1"/>
    <col min="6136" max="6136" width="19.42578125" style="1033" customWidth="1"/>
    <col min="6137" max="6141" width="9.42578125" style="1033" customWidth="1"/>
    <col min="6142" max="6142" width="32.5703125" style="1033" customWidth="1"/>
    <col min="6143" max="6157" width="11" style="1033" customWidth="1"/>
    <col min="6158" max="6158" width="37.42578125" style="1033" customWidth="1"/>
    <col min="6159" max="6160" width="11" style="1033" customWidth="1"/>
    <col min="6161" max="6170" width="9.85546875" style="1033" customWidth="1"/>
    <col min="6171" max="6174" width="11" style="1033" customWidth="1"/>
    <col min="6175" max="6175" width="14.42578125" style="1033" customWidth="1"/>
    <col min="6176" max="6176" width="4.140625" style="1033" customWidth="1"/>
    <col min="6177" max="6177" width="13.42578125" style="1033" customWidth="1"/>
    <col min="6178" max="6178" width="28.140625" style="1033" customWidth="1"/>
    <col min="6179" max="6179" width="11" style="1033" customWidth="1"/>
    <col min="6180" max="6180" width="14.42578125" style="1033" customWidth="1"/>
    <col min="6181" max="6181" width="4.140625" style="1033" customWidth="1"/>
    <col min="6182" max="6183" width="11" style="1033" customWidth="1"/>
    <col min="6184" max="6184" width="14.42578125" style="1033" customWidth="1"/>
    <col min="6185" max="6185" width="4.140625" style="1033" customWidth="1"/>
    <col min="6186" max="6186" width="14.42578125" style="1033" customWidth="1"/>
    <col min="6187" max="6382" width="11" style="1033"/>
    <col min="6383" max="6383" width="33.85546875" style="1033" customWidth="1"/>
    <col min="6384" max="6384" width="10" style="1033" customWidth="1"/>
    <col min="6385" max="6385" width="8.85546875" style="1033" customWidth="1"/>
    <col min="6386" max="6386" width="6.85546875" style="1033" customWidth="1"/>
    <col min="6387" max="6387" width="5.42578125" style="1033" customWidth="1"/>
    <col min="6388" max="6389" width="7.5703125" style="1033" customWidth="1"/>
    <col min="6390" max="6390" width="30.140625" style="1033" customWidth="1"/>
    <col min="6391" max="6391" width="2.5703125" style="1033" customWidth="1"/>
    <col min="6392" max="6392" width="19.42578125" style="1033" customWidth="1"/>
    <col min="6393" max="6397" width="9.42578125" style="1033" customWidth="1"/>
    <col min="6398" max="6398" width="32.5703125" style="1033" customWidth="1"/>
    <col min="6399" max="6413" width="11" style="1033" customWidth="1"/>
    <col min="6414" max="6414" width="37.42578125" style="1033" customWidth="1"/>
    <col min="6415" max="6416" width="11" style="1033" customWidth="1"/>
    <col min="6417" max="6426" width="9.85546875" style="1033" customWidth="1"/>
    <col min="6427" max="6430" width="11" style="1033" customWidth="1"/>
    <col min="6431" max="6431" width="14.42578125" style="1033" customWidth="1"/>
    <col min="6432" max="6432" width="4.140625" style="1033" customWidth="1"/>
    <col min="6433" max="6433" width="13.42578125" style="1033" customWidth="1"/>
    <col min="6434" max="6434" width="28.140625" style="1033" customWidth="1"/>
    <col min="6435" max="6435" width="11" style="1033" customWidth="1"/>
    <col min="6436" max="6436" width="14.42578125" style="1033" customWidth="1"/>
    <col min="6437" max="6437" width="4.140625" style="1033" customWidth="1"/>
    <col min="6438" max="6439" width="11" style="1033" customWidth="1"/>
    <col min="6440" max="6440" width="14.42578125" style="1033" customWidth="1"/>
    <col min="6441" max="6441" width="4.140625" style="1033" customWidth="1"/>
    <col min="6442" max="6442" width="14.42578125" style="1033" customWidth="1"/>
    <col min="6443" max="6638" width="11" style="1033"/>
    <col min="6639" max="6639" width="33.85546875" style="1033" customWidth="1"/>
    <col min="6640" max="6640" width="10" style="1033" customWidth="1"/>
    <col min="6641" max="6641" width="8.85546875" style="1033" customWidth="1"/>
    <col min="6642" max="6642" width="6.85546875" style="1033" customWidth="1"/>
    <col min="6643" max="6643" width="5.42578125" style="1033" customWidth="1"/>
    <col min="6644" max="6645" width="7.5703125" style="1033" customWidth="1"/>
    <col min="6646" max="6646" width="30.140625" style="1033" customWidth="1"/>
    <col min="6647" max="6647" width="2.5703125" style="1033" customWidth="1"/>
    <col min="6648" max="6648" width="19.42578125" style="1033" customWidth="1"/>
    <col min="6649" max="6653" width="9.42578125" style="1033" customWidth="1"/>
    <col min="6654" max="6654" width="32.5703125" style="1033" customWidth="1"/>
    <col min="6655" max="6669" width="11" style="1033" customWidth="1"/>
    <col min="6670" max="6670" width="37.42578125" style="1033" customWidth="1"/>
    <col min="6671" max="6672" width="11" style="1033" customWidth="1"/>
    <col min="6673" max="6682" width="9.85546875" style="1033" customWidth="1"/>
    <col min="6683" max="6686" width="11" style="1033" customWidth="1"/>
    <col min="6687" max="6687" width="14.42578125" style="1033" customWidth="1"/>
    <col min="6688" max="6688" width="4.140625" style="1033" customWidth="1"/>
    <col min="6689" max="6689" width="13.42578125" style="1033" customWidth="1"/>
    <col min="6690" max="6690" width="28.140625" style="1033" customWidth="1"/>
    <col min="6691" max="6691" width="11" style="1033" customWidth="1"/>
    <col min="6692" max="6692" width="14.42578125" style="1033" customWidth="1"/>
    <col min="6693" max="6693" width="4.140625" style="1033" customWidth="1"/>
    <col min="6694" max="6695" width="11" style="1033" customWidth="1"/>
    <col min="6696" max="6696" width="14.42578125" style="1033" customWidth="1"/>
    <col min="6697" max="6697" width="4.140625" style="1033" customWidth="1"/>
    <col min="6698" max="6698" width="14.42578125" style="1033" customWidth="1"/>
    <col min="6699" max="6894" width="11" style="1033"/>
    <col min="6895" max="6895" width="33.85546875" style="1033" customWidth="1"/>
    <col min="6896" max="6896" width="10" style="1033" customWidth="1"/>
    <col min="6897" max="6897" width="8.85546875" style="1033" customWidth="1"/>
    <col min="6898" max="6898" width="6.85546875" style="1033" customWidth="1"/>
    <col min="6899" max="6899" width="5.42578125" style="1033" customWidth="1"/>
    <col min="6900" max="6901" width="7.5703125" style="1033" customWidth="1"/>
    <col min="6902" max="6902" width="30.140625" style="1033" customWidth="1"/>
    <col min="6903" max="6903" width="2.5703125" style="1033" customWidth="1"/>
    <col min="6904" max="6904" width="19.42578125" style="1033" customWidth="1"/>
    <col min="6905" max="6909" width="9.42578125" style="1033" customWidth="1"/>
    <col min="6910" max="6910" width="32.5703125" style="1033" customWidth="1"/>
    <col min="6911" max="6925" width="11" style="1033" customWidth="1"/>
    <col min="6926" max="6926" width="37.42578125" style="1033" customWidth="1"/>
    <col min="6927" max="6928" width="11" style="1033" customWidth="1"/>
    <col min="6929" max="6938" width="9.85546875" style="1033" customWidth="1"/>
    <col min="6939" max="6942" width="11" style="1033" customWidth="1"/>
    <col min="6943" max="6943" width="14.42578125" style="1033" customWidth="1"/>
    <col min="6944" max="6944" width="4.140625" style="1033" customWidth="1"/>
    <col min="6945" max="6945" width="13.42578125" style="1033" customWidth="1"/>
    <col min="6946" max="6946" width="28.140625" style="1033" customWidth="1"/>
    <col min="6947" max="6947" width="11" style="1033" customWidth="1"/>
    <col min="6948" max="6948" width="14.42578125" style="1033" customWidth="1"/>
    <col min="6949" max="6949" width="4.140625" style="1033" customWidth="1"/>
    <col min="6950" max="6951" width="11" style="1033" customWidth="1"/>
    <col min="6952" max="6952" width="14.42578125" style="1033" customWidth="1"/>
    <col min="6953" max="6953" width="4.140625" style="1033" customWidth="1"/>
    <col min="6954" max="6954" width="14.42578125" style="1033" customWidth="1"/>
    <col min="6955" max="7150" width="11" style="1033"/>
    <col min="7151" max="7151" width="33.85546875" style="1033" customWidth="1"/>
    <col min="7152" max="7152" width="10" style="1033" customWidth="1"/>
    <col min="7153" max="7153" width="8.85546875" style="1033" customWidth="1"/>
    <col min="7154" max="7154" width="6.85546875" style="1033" customWidth="1"/>
    <col min="7155" max="7155" width="5.42578125" style="1033" customWidth="1"/>
    <col min="7156" max="7157" width="7.5703125" style="1033" customWidth="1"/>
    <col min="7158" max="7158" width="30.140625" style="1033" customWidth="1"/>
    <col min="7159" max="7159" width="2.5703125" style="1033" customWidth="1"/>
    <col min="7160" max="7160" width="19.42578125" style="1033" customWidth="1"/>
    <col min="7161" max="7165" width="9.42578125" style="1033" customWidth="1"/>
    <col min="7166" max="7166" width="32.5703125" style="1033" customWidth="1"/>
    <col min="7167" max="7181" width="11" style="1033" customWidth="1"/>
    <col min="7182" max="7182" width="37.42578125" style="1033" customWidth="1"/>
    <col min="7183" max="7184" width="11" style="1033" customWidth="1"/>
    <col min="7185" max="7194" width="9.85546875" style="1033" customWidth="1"/>
    <col min="7195" max="7198" width="11" style="1033" customWidth="1"/>
    <col min="7199" max="7199" width="14.42578125" style="1033" customWidth="1"/>
    <col min="7200" max="7200" width="4.140625" style="1033" customWidth="1"/>
    <col min="7201" max="7201" width="13.42578125" style="1033" customWidth="1"/>
    <col min="7202" max="7202" width="28.140625" style="1033" customWidth="1"/>
    <col min="7203" max="7203" width="11" style="1033" customWidth="1"/>
    <col min="7204" max="7204" width="14.42578125" style="1033" customWidth="1"/>
    <col min="7205" max="7205" width="4.140625" style="1033" customWidth="1"/>
    <col min="7206" max="7207" width="11" style="1033" customWidth="1"/>
    <col min="7208" max="7208" width="14.42578125" style="1033" customWidth="1"/>
    <col min="7209" max="7209" width="4.140625" style="1033" customWidth="1"/>
    <col min="7210" max="7210" width="14.42578125" style="1033" customWidth="1"/>
    <col min="7211" max="7406" width="11" style="1033"/>
    <col min="7407" max="7407" width="33.85546875" style="1033" customWidth="1"/>
    <col min="7408" max="7408" width="10" style="1033" customWidth="1"/>
    <col min="7409" max="7409" width="8.85546875" style="1033" customWidth="1"/>
    <col min="7410" max="7410" width="6.85546875" style="1033" customWidth="1"/>
    <col min="7411" max="7411" width="5.42578125" style="1033" customWidth="1"/>
    <col min="7412" max="7413" width="7.5703125" style="1033" customWidth="1"/>
    <col min="7414" max="7414" width="30.140625" style="1033" customWidth="1"/>
    <col min="7415" max="7415" width="2.5703125" style="1033" customWidth="1"/>
    <col min="7416" max="7416" width="19.42578125" style="1033" customWidth="1"/>
    <col min="7417" max="7421" width="9.42578125" style="1033" customWidth="1"/>
    <col min="7422" max="7422" width="32.5703125" style="1033" customWidth="1"/>
    <col min="7423" max="7437" width="11" style="1033" customWidth="1"/>
    <col min="7438" max="7438" width="37.42578125" style="1033" customWidth="1"/>
    <col min="7439" max="7440" width="11" style="1033" customWidth="1"/>
    <col min="7441" max="7450" width="9.85546875" style="1033" customWidth="1"/>
    <col min="7451" max="7454" width="11" style="1033" customWidth="1"/>
    <col min="7455" max="7455" width="14.42578125" style="1033" customWidth="1"/>
    <col min="7456" max="7456" width="4.140625" style="1033" customWidth="1"/>
    <col min="7457" max="7457" width="13.42578125" style="1033" customWidth="1"/>
    <col min="7458" max="7458" width="28.140625" style="1033" customWidth="1"/>
    <col min="7459" max="7459" width="11" style="1033" customWidth="1"/>
    <col min="7460" max="7460" width="14.42578125" style="1033" customWidth="1"/>
    <col min="7461" max="7461" width="4.140625" style="1033" customWidth="1"/>
    <col min="7462" max="7463" width="11" style="1033" customWidth="1"/>
    <col min="7464" max="7464" width="14.42578125" style="1033" customWidth="1"/>
    <col min="7465" max="7465" width="4.140625" style="1033" customWidth="1"/>
    <col min="7466" max="7466" width="14.42578125" style="1033" customWidth="1"/>
    <col min="7467" max="7662" width="11" style="1033"/>
    <col min="7663" max="7663" width="33.85546875" style="1033" customWidth="1"/>
    <col min="7664" max="7664" width="10" style="1033" customWidth="1"/>
    <col min="7665" max="7665" width="8.85546875" style="1033" customWidth="1"/>
    <col min="7666" max="7666" width="6.85546875" style="1033" customWidth="1"/>
    <col min="7667" max="7667" width="5.42578125" style="1033" customWidth="1"/>
    <col min="7668" max="7669" width="7.5703125" style="1033" customWidth="1"/>
    <col min="7670" max="7670" width="30.140625" style="1033" customWidth="1"/>
    <col min="7671" max="7671" width="2.5703125" style="1033" customWidth="1"/>
    <col min="7672" max="7672" width="19.42578125" style="1033" customWidth="1"/>
    <col min="7673" max="7677" width="9.42578125" style="1033" customWidth="1"/>
    <col min="7678" max="7678" width="32.5703125" style="1033" customWidth="1"/>
    <col min="7679" max="7693" width="11" style="1033" customWidth="1"/>
    <col min="7694" max="7694" width="37.42578125" style="1033" customWidth="1"/>
    <col min="7695" max="7696" width="11" style="1033" customWidth="1"/>
    <col min="7697" max="7706" width="9.85546875" style="1033" customWidth="1"/>
    <col min="7707" max="7710" width="11" style="1033" customWidth="1"/>
    <col min="7711" max="7711" width="14.42578125" style="1033" customWidth="1"/>
    <col min="7712" max="7712" width="4.140625" style="1033" customWidth="1"/>
    <col min="7713" max="7713" width="13.42578125" style="1033" customWidth="1"/>
    <col min="7714" max="7714" width="28.140625" style="1033" customWidth="1"/>
    <col min="7715" max="7715" width="11" style="1033" customWidth="1"/>
    <col min="7716" max="7716" width="14.42578125" style="1033" customWidth="1"/>
    <col min="7717" max="7717" width="4.140625" style="1033" customWidth="1"/>
    <col min="7718" max="7719" width="11" style="1033" customWidth="1"/>
    <col min="7720" max="7720" width="14.42578125" style="1033" customWidth="1"/>
    <col min="7721" max="7721" width="4.140625" style="1033" customWidth="1"/>
    <col min="7722" max="7722" width="14.42578125" style="1033" customWidth="1"/>
    <col min="7723" max="7918" width="11" style="1033"/>
    <col min="7919" max="7919" width="33.85546875" style="1033" customWidth="1"/>
    <col min="7920" max="7920" width="10" style="1033" customWidth="1"/>
    <col min="7921" max="7921" width="8.85546875" style="1033" customWidth="1"/>
    <col min="7922" max="7922" width="6.85546875" style="1033" customWidth="1"/>
    <col min="7923" max="7923" width="5.42578125" style="1033" customWidth="1"/>
    <col min="7924" max="7925" width="7.5703125" style="1033" customWidth="1"/>
    <col min="7926" max="7926" width="30.140625" style="1033" customWidth="1"/>
    <col min="7927" max="7927" width="2.5703125" style="1033" customWidth="1"/>
    <col min="7928" max="7928" width="19.42578125" style="1033" customWidth="1"/>
    <col min="7929" max="7933" width="9.42578125" style="1033" customWidth="1"/>
    <col min="7934" max="7934" width="32.5703125" style="1033" customWidth="1"/>
    <col min="7935" max="7949" width="11" style="1033" customWidth="1"/>
    <col min="7950" max="7950" width="37.42578125" style="1033" customWidth="1"/>
    <col min="7951" max="7952" width="11" style="1033" customWidth="1"/>
    <col min="7953" max="7962" width="9.85546875" style="1033" customWidth="1"/>
    <col min="7963" max="7966" width="11" style="1033" customWidth="1"/>
    <col min="7967" max="7967" width="14.42578125" style="1033" customWidth="1"/>
    <col min="7968" max="7968" width="4.140625" style="1033" customWidth="1"/>
    <col min="7969" max="7969" width="13.42578125" style="1033" customWidth="1"/>
    <col min="7970" max="7970" width="28.140625" style="1033" customWidth="1"/>
    <col min="7971" max="7971" width="11" style="1033" customWidth="1"/>
    <col min="7972" max="7972" width="14.42578125" style="1033" customWidth="1"/>
    <col min="7973" max="7973" width="4.140625" style="1033" customWidth="1"/>
    <col min="7974" max="7975" width="11" style="1033" customWidth="1"/>
    <col min="7976" max="7976" width="14.42578125" style="1033" customWidth="1"/>
    <col min="7977" max="7977" width="4.140625" style="1033" customWidth="1"/>
    <col min="7978" max="7978" width="14.42578125" style="1033" customWidth="1"/>
    <col min="7979" max="8174" width="11" style="1033"/>
    <col min="8175" max="8175" width="33.85546875" style="1033" customWidth="1"/>
    <col min="8176" max="8176" width="10" style="1033" customWidth="1"/>
    <col min="8177" max="8177" width="8.85546875" style="1033" customWidth="1"/>
    <col min="8178" max="8178" width="6.85546875" style="1033" customWidth="1"/>
    <col min="8179" max="8179" width="5.42578125" style="1033" customWidth="1"/>
    <col min="8180" max="8181" width="7.5703125" style="1033" customWidth="1"/>
    <col min="8182" max="8182" width="30.140625" style="1033" customWidth="1"/>
    <col min="8183" max="8183" width="2.5703125" style="1033" customWidth="1"/>
    <col min="8184" max="8184" width="19.42578125" style="1033" customWidth="1"/>
    <col min="8185" max="8189" width="9.42578125" style="1033" customWidth="1"/>
    <col min="8190" max="8190" width="32.5703125" style="1033" customWidth="1"/>
    <col min="8191" max="8205" width="11" style="1033" customWidth="1"/>
    <col min="8206" max="8206" width="37.42578125" style="1033" customWidth="1"/>
    <col min="8207" max="8208" width="11" style="1033" customWidth="1"/>
    <col min="8209" max="8218" width="9.85546875" style="1033" customWidth="1"/>
    <col min="8219" max="8222" width="11" style="1033" customWidth="1"/>
    <col min="8223" max="8223" width="14.42578125" style="1033" customWidth="1"/>
    <col min="8224" max="8224" width="4.140625" style="1033" customWidth="1"/>
    <col min="8225" max="8225" width="13.42578125" style="1033" customWidth="1"/>
    <col min="8226" max="8226" width="28.140625" style="1033" customWidth="1"/>
    <col min="8227" max="8227" width="11" style="1033" customWidth="1"/>
    <col min="8228" max="8228" width="14.42578125" style="1033" customWidth="1"/>
    <col min="8229" max="8229" width="4.140625" style="1033" customWidth="1"/>
    <col min="8230" max="8231" width="11" style="1033" customWidth="1"/>
    <col min="8232" max="8232" width="14.42578125" style="1033" customWidth="1"/>
    <col min="8233" max="8233" width="4.140625" style="1033" customWidth="1"/>
    <col min="8234" max="8234" width="14.42578125" style="1033" customWidth="1"/>
    <col min="8235" max="8430" width="11" style="1033"/>
    <col min="8431" max="8431" width="33.85546875" style="1033" customWidth="1"/>
    <col min="8432" max="8432" width="10" style="1033" customWidth="1"/>
    <col min="8433" max="8433" width="8.85546875" style="1033" customWidth="1"/>
    <col min="8434" max="8434" width="6.85546875" style="1033" customWidth="1"/>
    <col min="8435" max="8435" width="5.42578125" style="1033" customWidth="1"/>
    <col min="8436" max="8437" width="7.5703125" style="1033" customWidth="1"/>
    <col min="8438" max="8438" width="30.140625" style="1033" customWidth="1"/>
    <col min="8439" max="8439" width="2.5703125" style="1033" customWidth="1"/>
    <col min="8440" max="8440" width="19.42578125" style="1033" customWidth="1"/>
    <col min="8441" max="8445" width="9.42578125" style="1033" customWidth="1"/>
    <col min="8446" max="8446" width="32.5703125" style="1033" customWidth="1"/>
    <col min="8447" max="8461" width="11" style="1033" customWidth="1"/>
    <col min="8462" max="8462" width="37.42578125" style="1033" customWidth="1"/>
    <col min="8463" max="8464" width="11" style="1033" customWidth="1"/>
    <col min="8465" max="8474" width="9.85546875" style="1033" customWidth="1"/>
    <col min="8475" max="8478" width="11" style="1033" customWidth="1"/>
    <col min="8479" max="8479" width="14.42578125" style="1033" customWidth="1"/>
    <col min="8480" max="8480" width="4.140625" style="1033" customWidth="1"/>
    <col min="8481" max="8481" width="13.42578125" style="1033" customWidth="1"/>
    <col min="8482" max="8482" width="28.140625" style="1033" customWidth="1"/>
    <col min="8483" max="8483" width="11" style="1033" customWidth="1"/>
    <col min="8484" max="8484" width="14.42578125" style="1033" customWidth="1"/>
    <col min="8485" max="8485" width="4.140625" style="1033" customWidth="1"/>
    <col min="8486" max="8487" width="11" style="1033" customWidth="1"/>
    <col min="8488" max="8488" width="14.42578125" style="1033" customWidth="1"/>
    <col min="8489" max="8489" width="4.140625" style="1033" customWidth="1"/>
    <col min="8490" max="8490" width="14.42578125" style="1033" customWidth="1"/>
    <col min="8491" max="8686" width="11" style="1033"/>
    <col min="8687" max="8687" width="33.85546875" style="1033" customWidth="1"/>
    <col min="8688" max="8688" width="10" style="1033" customWidth="1"/>
    <col min="8689" max="8689" width="8.85546875" style="1033" customWidth="1"/>
    <col min="8690" max="8690" width="6.85546875" style="1033" customWidth="1"/>
    <col min="8691" max="8691" width="5.42578125" style="1033" customWidth="1"/>
    <col min="8692" max="8693" width="7.5703125" style="1033" customWidth="1"/>
    <col min="8694" max="8694" width="30.140625" style="1033" customWidth="1"/>
    <col min="8695" max="8695" width="2.5703125" style="1033" customWidth="1"/>
    <col min="8696" max="8696" width="19.42578125" style="1033" customWidth="1"/>
    <col min="8697" max="8701" width="9.42578125" style="1033" customWidth="1"/>
    <col min="8702" max="8702" width="32.5703125" style="1033" customWidth="1"/>
    <col min="8703" max="8717" width="11" style="1033" customWidth="1"/>
    <col min="8718" max="8718" width="37.42578125" style="1033" customWidth="1"/>
    <col min="8719" max="8720" width="11" style="1033" customWidth="1"/>
    <col min="8721" max="8730" width="9.85546875" style="1033" customWidth="1"/>
    <col min="8731" max="8734" width="11" style="1033" customWidth="1"/>
    <col min="8735" max="8735" width="14.42578125" style="1033" customWidth="1"/>
    <col min="8736" max="8736" width="4.140625" style="1033" customWidth="1"/>
    <col min="8737" max="8737" width="13.42578125" style="1033" customWidth="1"/>
    <col min="8738" max="8738" width="28.140625" style="1033" customWidth="1"/>
    <col min="8739" max="8739" width="11" style="1033" customWidth="1"/>
    <col min="8740" max="8740" width="14.42578125" style="1033" customWidth="1"/>
    <col min="8741" max="8741" width="4.140625" style="1033" customWidth="1"/>
    <col min="8742" max="8743" width="11" style="1033" customWidth="1"/>
    <col min="8744" max="8744" width="14.42578125" style="1033" customWidth="1"/>
    <col min="8745" max="8745" width="4.140625" style="1033" customWidth="1"/>
    <col min="8746" max="8746" width="14.42578125" style="1033" customWidth="1"/>
    <col min="8747" max="8942" width="11" style="1033"/>
    <col min="8943" max="8943" width="33.85546875" style="1033" customWidth="1"/>
    <col min="8944" max="8944" width="10" style="1033" customWidth="1"/>
    <col min="8945" max="8945" width="8.85546875" style="1033" customWidth="1"/>
    <col min="8946" max="8946" width="6.85546875" style="1033" customWidth="1"/>
    <col min="8947" max="8947" width="5.42578125" style="1033" customWidth="1"/>
    <col min="8948" max="8949" width="7.5703125" style="1033" customWidth="1"/>
    <col min="8950" max="8950" width="30.140625" style="1033" customWidth="1"/>
    <col min="8951" max="8951" width="2.5703125" style="1033" customWidth="1"/>
    <col min="8952" max="8952" width="19.42578125" style="1033" customWidth="1"/>
    <col min="8953" max="8957" width="9.42578125" style="1033" customWidth="1"/>
    <col min="8958" max="8958" width="32.5703125" style="1033" customWidth="1"/>
    <col min="8959" max="8973" width="11" style="1033" customWidth="1"/>
    <col min="8974" max="8974" width="37.42578125" style="1033" customWidth="1"/>
    <col min="8975" max="8976" width="11" style="1033" customWidth="1"/>
    <col min="8977" max="8986" width="9.85546875" style="1033" customWidth="1"/>
    <col min="8987" max="8990" width="11" style="1033" customWidth="1"/>
    <col min="8991" max="8991" width="14.42578125" style="1033" customWidth="1"/>
    <col min="8992" max="8992" width="4.140625" style="1033" customWidth="1"/>
    <col min="8993" max="8993" width="13.42578125" style="1033" customWidth="1"/>
    <col min="8994" max="8994" width="28.140625" style="1033" customWidth="1"/>
    <col min="8995" max="8995" width="11" style="1033" customWidth="1"/>
    <col min="8996" max="8996" width="14.42578125" style="1033" customWidth="1"/>
    <col min="8997" max="8997" width="4.140625" style="1033" customWidth="1"/>
    <col min="8998" max="8999" width="11" style="1033" customWidth="1"/>
    <col min="9000" max="9000" width="14.42578125" style="1033" customWidth="1"/>
    <col min="9001" max="9001" width="4.140625" style="1033" customWidth="1"/>
    <col min="9002" max="9002" width="14.42578125" style="1033" customWidth="1"/>
    <col min="9003" max="9198" width="11" style="1033"/>
    <col min="9199" max="9199" width="33.85546875" style="1033" customWidth="1"/>
    <col min="9200" max="9200" width="10" style="1033" customWidth="1"/>
    <col min="9201" max="9201" width="8.85546875" style="1033" customWidth="1"/>
    <col min="9202" max="9202" width="6.85546875" style="1033" customWidth="1"/>
    <col min="9203" max="9203" width="5.42578125" style="1033" customWidth="1"/>
    <col min="9204" max="9205" width="7.5703125" style="1033" customWidth="1"/>
    <col min="9206" max="9206" width="30.140625" style="1033" customWidth="1"/>
    <col min="9207" max="9207" width="2.5703125" style="1033" customWidth="1"/>
    <col min="9208" max="9208" width="19.42578125" style="1033" customWidth="1"/>
    <col min="9209" max="9213" width="9.42578125" style="1033" customWidth="1"/>
    <col min="9214" max="9214" width="32.5703125" style="1033" customWidth="1"/>
    <col min="9215" max="9229" width="11" style="1033" customWidth="1"/>
    <col min="9230" max="9230" width="37.42578125" style="1033" customWidth="1"/>
    <col min="9231" max="9232" width="11" style="1033" customWidth="1"/>
    <col min="9233" max="9242" width="9.85546875" style="1033" customWidth="1"/>
    <col min="9243" max="9246" width="11" style="1033" customWidth="1"/>
    <col min="9247" max="9247" width="14.42578125" style="1033" customWidth="1"/>
    <col min="9248" max="9248" width="4.140625" style="1033" customWidth="1"/>
    <col min="9249" max="9249" width="13.42578125" style="1033" customWidth="1"/>
    <col min="9250" max="9250" width="28.140625" style="1033" customWidth="1"/>
    <col min="9251" max="9251" width="11" style="1033" customWidth="1"/>
    <col min="9252" max="9252" width="14.42578125" style="1033" customWidth="1"/>
    <col min="9253" max="9253" width="4.140625" style="1033" customWidth="1"/>
    <col min="9254" max="9255" width="11" style="1033" customWidth="1"/>
    <col min="9256" max="9256" width="14.42578125" style="1033" customWidth="1"/>
    <col min="9257" max="9257" width="4.140625" style="1033" customWidth="1"/>
    <col min="9258" max="9258" width="14.42578125" style="1033" customWidth="1"/>
    <col min="9259" max="9454" width="11" style="1033"/>
    <col min="9455" max="9455" width="33.85546875" style="1033" customWidth="1"/>
    <col min="9456" max="9456" width="10" style="1033" customWidth="1"/>
    <col min="9457" max="9457" width="8.85546875" style="1033" customWidth="1"/>
    <col min="9458" max="9458" width="6.85546875" style="1033" customWidth="1"/>
    <col min="9459" max="9459" width="5.42578125" style="1033" customWidth="1"/>
    <col min="9460" max="9461" width="7.5703125" style="1033" customWidth="1"/>
    <col min="9462" max="9462" width="30.140625" style="1033" customWidth="1"/>
    <col min="9463" max="9463" width="2.5703125" style="1033" customWidth="1"/>
    <col min="9464" max="9464" width="19.42578125" style="1033" customWidth="1"/>
    <col min="9465" max="9469" width="9.42578125" style="1033" customWidth="1"/>
    <col min="9470" max="9470" width="32.5703125" style="1033" customWidth="1"/>
    <col min="9471" max="9485" width="11" style="1033" customWidth="1"/>
    <col min="9486" max="9486" width="37.42578125" style="1033" customWidth="1"/>
    <col min="9487" max="9488" width="11" style="1033" customWidth="1"/>
    <col min="9489" max="9498" width="9.85546875" style="1033" customWidth="1"/>
    <col min="9499" max="9502" width="11" style="1033" customWidth="1"/>
    <col min="9503" max="9503" width="14.42578125" style="1033" customWidth="1"/>
    <col min="9504" max="9504" width="4.140625" style="1033" customWidth="1"/>
    <col min="9505" max="9505" width="13.42578125" style="1033" customWidth="1"/>
    <col min="9506" max="9506" width="28.140625" style="1033" customWidth="1"/>
    <col min="9507" max="9507" width="11" style="1033" customWidth="1"/>
    <col min="9508" max="9508" width="14.42578125" style="1033" customWidth="1"/>
    <col min="9509" max="9509" width="4.140625" style="1033" customWidth="1"/>
    <col min="9510" max="9511" width="11" style="1033" customWidth="1"/>
    <col min="9512" max="9512" width="14.42578125" style="1033" customWidth="1"/>
    <col min="9513" max="9513" width="4.140625" style="1033" customWidth="1"/>
    <col min="9514" max="9514" width="14.42578125" style="1033" customWidth="1"/>
    <col min="9515" max="9710" width="11" style="1033"/>
    <col min="9711" max="9711" width="33.85546875" style="1033" customWidth="1"/>
    <col min="9712" max="9712" width="10" style="1033" customWidth="1"/>
    <col min="9713" max="9713" width="8.85546875" style="1033" customWidth="1"/>
    <col min="9714" max="9714" width="6.85546875" style="1033" customWidth="1"/>
    <col min="9715" max="9715" width="5.42578125" style="1033" customWidth="1"/>
    <col min="9716" max="9717" width="7.5703125" style="1033" customWidth="1"/>
    <col min="9718" max="9718" width="30.140625" style="1033" customWidth="1"/>
    <col min="9719" max="9719" width="2.5703125" style="1033" customWidth="1"/>
    <col min="9720" max="9720" width="19.42578125" style="1033" customWidth="1"/>
    <col min="9721" max="9725" width="9.42578125" style="1033" customWidth="1"/>
    <col min="9726" max="9726" width="32.5703125" style="1033" customWidth="1"/>
    <col min="9727" max="9741" width="11" style="1033" customWidth="1"/>
    <col min="9742" max="9742" width="37.42578125" style="1033" customWidth="1"/>
    <col min="9743" max="9744" width="11" style="1033" customWidth="1"/>
    <col min="9745" max="9754" width="9.85546875" style="1033" customWidth="1"/>
    <col min="9755" max="9758" width="11" style="1033" customWidth="1"/>
    <col min="9759" max="9759" width="14.42578125" style="1033" customWidth="1"/>
    <col min="9760" max="9760" width="4.140625" style="1033" customWidth="1"/>
    <col min="9761" max="9761" width="13.42578125" style="1033" customWidth="1"/>
    <col min="9762" max="9762" width="28.140625" style="1033" customWidth="1"/>
    <col min="9763" max="9763" width="11" style="1033" customWidth="1"/>
    <col min="9764" max="9764" width="14.42578125" style="1033" customWidth="1"/>
    <col min="9765" max="9765" width="4.140625" style="1033" customWidth="1"/>
    <col min="9766" max="9767" width="11" style="1033" customWidth="1"/>
    <col min="9768" max="9768" width="14.42578125" style="1033" customWidth="1"/>
    <col min="9769" max="9769" width="4.140625" style="1033" customWidth="1"/>
    <col min="9770" max="9770" width="14.42578125" style="1033" customWidth="1"/>
    <col min="9771" max="9966" width="11" style="1033"/>
    <col min="9967" max="9967" width="33.85546875" style="1033" customWidth="1"/>
    <col min="9968" max="9968" width="10" style="1033" customWidth="1"/>
    <col min="9969" max="9969" width="8.85546875" style="1033" customWidth="1"/>
    <col min="9970" max="9970" width="6.85546875" style="1033" customWidth="1"/>
    <col min="9971" max="9971" width="5.42578125" style="1033" customWidth="1"/>
    <col min="9972" max="9973" width="7.5703125" style="1033" customWidth="1"/>
    <col min="9974" max="9974" width="30.140625" style="1033" customWidth="1"/>
    <col min="9975" max="9975" width="2.5703125" style="1033" customWidth="1"/>
    <col min="9976" max="9976" width="19.42578125" style="1033" customWidth="1"/>
    <col min="9977" max="9981" width="9.42578125" style="1033" customWidth="1"/>
    <col min="9982" max="9982" width="32.5703125" style="1033" customWidth="1"/>
    <col min="9983" max="9997" width="11" style="1033" customWidth="1"/>
    <col min="9998" max="9998" width="37.42578125" style="1033" customWidth="1"/>
    <col min="9999" max="10000" width="11" style="1033" customWidth="1"/>
    <col min="10001" max="10010" width="9.85546875" style="1033" customWidth="1"/>
    <col min="10011" max="10014" width="11" style="1033" customWidth="1"/>
    <col min="10015" max="10015" width="14.42578125" style="1033" customWidth="1"/>
    <col min="10016" max="10016" width="4.140625" style="1033" customWidth="1"/>
    <col min="10017" max="10017" width="13.42578125" style="1033" customWidth="1"/>
    <col min="10018" max="10018" width="28.140625" style="1033" customWidth="1"/>
    <col min="10019" max="10019" width="11" style="1033" customWidth="1"/>
    <col min="10020" max="10020" width="14.42578125" style="1033" customWidth="1"/>
    <col min="10021" max="10021" width="4.140625" style="1033" customWidth="1"/>
    <col min="10022" max="10023" width="11" style="1033" customWidth="1"/>
    <col min="10024" max="10024" width="14.42578125" style="1033" customWidth="1"/>
    <col min="10025" max="10025" width="4.140625" style="1033" customWidth="1"/>
    <col min="10026" max="10026" width="14.42578125" style="1033" customWidth="1"/>
    <col min="10027" max="10222" width="11" style="1033"/>
    <col min="10223" max="10223" width="33.85546875" style="1033" customWidth="1"/>
    <col min="10224" max="10224" width="10" style="1033" customWidth="1"/>
    <col min="10225" max="10225" width="8.85546875" style="1033" customWidth="1"/>
    <col min="10226" max="10226" width="6.85546875" style="1033" customWidth="1"/>
    <col min="10227" max="10227" width="5.42578125" style="1033" customWidth="1"/>
    <col min="10228" max="10229" width="7.5703125" style="1033" customWidth="1"/>
    <col min="10230" max="10230" width="30.140625" style="1033" customWidth="1"/>
    <col min="10231" max="10231" width="2.5703125" style="1033" customWidth="1"/>
    <col min="10232" max="10232" width="19.42578125" style="1033" customWidth="1"/>
    <col min="10233" max="10237" width="9.42578125" style="1033" customWidth="1"/>
    <col min="10238" max="10238" width="32.5703125" style="1033" customWidth="1"/>
    <col min="10239" max="10253" width="11" style="1033" customWidth="1"/>
    <col min="10254" max="10254" width="37.42578125" style="1033" customWidth="1"/>
    <col min="10255" max="10256" width="11" style="1033" customWidth="1"/>
    <col min="10257" max="10266" width="9.85546875" style="1033" customWidth="1"/>
    <col min="10267" max="10270" width="11" style="1033" customWidth="1"/>
    <col min="10271" max="10271" width="14.42578125" style="1033" customWidth="1"/>
    <col min="10272" max="10272" width="4.140625" style="1033" customWidth="1"/>
    <col min="10273" max="10273" width="13.42578125" style="1033" customWidth="1"/>
    <col min="10274" max="10274" width="28.140625" style="1033" customWidth="1"/>
    <col min="10275" max="10275" width="11" style="1033" customWidth="1"/>
    <col min="10276" max="10276" width="14.42578125" style="1033" customWidth="1"/>
    <col min="10277" max="10277" width="4.140625" style="1033" customWidth="1"/>
    <col min="10278" max="10279" width="11" style="1033" customWidth="1"/>
    <col min="10280" max="10280" width="14.42578125" style="1033" customWidth="1"/>
    <col min="10281" max="10281" width="4.140625" style="1033" customWidth="1"/>
    <col min="10282" max="10282" width="14.42578125" style="1033" customWidth="1"/>
    <col min="10283" max="10478" width="11" style="1033"/>
    <col min="10479" max="10479" width="33.85546875" style="1033" customWidth="1"/>
    <col min="10480" max="10480" width="10" style="1033" customWidth="1"/>
    <col min="10481" max="10481" width="8.85546875" style="1033" customWidth="1"/>
    <col min="10482" max="10482" width="6.85546875" style="1033" customWidth="1"/>
    <col min="10483" max="10483" width="5.42578125" style="1033" customWidth="1"/>
    <col min="10484" max="10485" width="7.5703125" style="1033" customWidth="1"/>
    <col min="10486" max="10486" width="30.140625" style="1033" customWidth="1"/>
    <col min="10487" max="10487" width="2.5703125" style="1033" customWidth="1"/>
    <col min="10488" max="10488" width="19.42578125" style="1033" customWidth="1"/>
    <col min="10489" max="10493" width="9.42578125" style="1033" customWidth="1"/>
    <col min="10494" max="10494" width="32.5703125" style="1033" customWidth="1"/>
    <col min="10495" max="10509" width="11" style="1033" customWidth="1"/>
    <col min="10510" max="10510" width="37.42578125" style="1033" customWidth="1"/>
    <col min="10511" max="10512" width="11" style="1033" customWidth="1"/>
    <col min="10513" max="10522" width="9.85546875" style="1033" customWidth="1"/>
    <col min="10523" max="10526" width="11" style="1033" customWidth="1"/>
    <col min="10527" max="10527" width="14.42578125" style="1033" customWidth="1"/>
    <col min="10528" max="10528" width="4.140625" style="1033" customWidth="1"/>
    <col min="10529" max="10529" width="13.42578125" style="1033" customWidth="1"/>
    <col min="10530" max="10530" width="28.140625" style="1033" customWidth="1"/>
    <col min="10531" max="10531" width="11" style="1033" customWidth="1"/>
    <col min="10532" max="10532" width="14.42578125" style="1033" customWidth="1"/>
    <col min="10533" max="10533" width="4.140625" style="1033" customWidth="1"/>
    <col min="10534" max="10535" width="11" style="1033" customWidth="1"/>
    <col min="10536" max="10536" width="14.42578125" style="1033" customWidth="1"/>
    <col min="10537" max="10537" width="4.140625" style="1033" customWidth="1"/>
    <col min="10538" max="10538" width="14.42578125" style="1033" customWidth="1"/>
    <col min="10539" max="10734" width="11" style="1033"/>
    <col min="10735" max="10735" width="33.85546875" style="1033" customWidth="1"/>
    <col min="10736" max="10736" width="10" style="1033" customWidth="1"/>
    <col min="10737" max="10737" width="8.85546875" style="1033" customWidth="1"/>
    <col min="10738" max="10738" width="6.85546875" style="1033" customWidth="1"/>
    <col min="10739" max="10739" width="5.42578125" style="1033" customWidth="1"/>
    <col min="10740" max="10741" width="7.5703125" style="1033" customWidth="1"/>
    <col min="10742" max="10742" width="30.140625" style="1033" customWidth="1"/>
    <col min="10743" max="10743" width="2.5703125" style="1033" customWidth="1"/>
    <col min="10744" max="10744" width="19.42578125" style="1033" customWidth="1"/>
    <col min="10745" max="10749" width="9.42578125" style="1033" customWidth="1"/>
    <col min="10750" max="10750" width="32.5703125" style="1033" customWidth="1"/>
    <col min="10751" max="10765" width="11" style="1033" customWidth="1"/>
    <col min="10766" max="10766" width="37.42578125" style="1033" customWidth="1"/>
    <col min="10767" max="10768" width="11" style="1033" customWidth="1"/>
    <col min="10769" max="10778" width="9.85546875" style="1033" customWidth="1"/>
    <col min="10779" max="10782" width="11" style="1033" customWidth="1"/>
    <col min="10783" max="10783" width="14.42578125" style="1033" customWidth="1"/>
    <col min="10784" max="10784" width="4.140625" style="1033" customWidth="1"/>
    <col min="10785" max="10785" width="13.42578125" style="1033" customWidth="1"/>
    <col min="10786" max="10786" width="28.140625" style="1033" customWidth="1"/>
    <col min="10787" max="10787" width="11" style="1033" customWidth="1"/>
    <col min="10788" max="10788" width="14.42578125" style="1033" customWidth="1"/>
    <col min="10789" max="10789" width="4.140625" style="1033" customWidth="1"/>
    <col min="10790" max="10791" width="11" style="1033" customWidth="1"/>
    <col min="10792" max="10792" width="14.42578125" style="1033" customWidth="1"/>
    <col min="10793" max="10793" width="4.140625" style="1033" customWidth="1"/>
    <col min="10794" max="10794" width="14.42578125" style="1033" customWidth="1"/>
    <col min="10795" max="10990" width="11" style="1033"/>
    <col min="10991" max="10991" width="33.85546875" style="1033" customWidth="1"/>
    <col min="10992" max="10992" width="10" style="1033" customWidth="1"/>
    <col min="10993" max="10993" width="8.85546875" style="1033" customWidth="1"/>
    <col min="10994" max="10994" width="6.85546875" style="1033" customWidth="1"/>
    <col min="10995" max="10995" width="5.42578125" style="1033" customWidth="1"/>
    <col min="10996" max="10997" width="7.5703125" style="1033" customWidth="1"/>
    <col min="10998" max="10998" width="30.140625" style="1033" customWidth="1"/>
    <col min="10999" max="10999" width="2.5703125" style="1033" customWidth="1"/>
    <col min="11000" max="11000" width="19.42578125" style="1033" customWidth="1"/>
    <col min="11001" max="11005" width="9.42578125" style="1033" customWidth="1"/>
    <col min="11006" max="11006" width="32.5703125" style="1033" customWidth="1"/>
    <col min="11007" max="11021" width="11" style="1033" customWidth="1"/>
    <col min="11022" max="11022" width="37.42578125" style="1033" customWidth="1"/>
    <col min="11023" max="11024" width="11" style="1033" customWidth="1"/>
    <col min="11025" max="11034" width="9.85546875" style="1033" customWidth="1"/>
    <col min="11035" max="11038" width="11" style="1033" customWidth="1"/>
    <col min="11039" max="11039" width="14.42578125" style="1033" customWidth="1"/>
    <col min="11040" max="11040" width="4.140625" style="1033" customWidth="1"/>
    <col min="11041" max="11041" width="13.42578125" style="1033" customWidth="1"/>
    <col min="11042" max="11042" width="28.140625" style="1033" customWidth="1"/>
    <col min="11043" max="11043" width="11" style="1033" customWidth="1"/>
    <col min="11044" max="11044" width="14.42578125" style="1033" customWidth="1"/>
    <col min="11045" max="11045" width="4.140625" style="1033" customWidth="1"/>
    <col min="11046" max="11047" width="11" style="1033" customWidth="1"/>
    <col min="11048" max="11048" width="14.42578125" style="1033" customWidth="1"/>
    <col min="11049" max="11049" width="4.140625" style="1033" customWidth="1"/>
    <col min="11050" max="11050" width="14.42578125" style="1033" customWidth="1"/>
    <col min="11051" max="11246" width="11" style="1033"/>
    <col min="11247" max="11247" width="33.85546875" style="1033" customWidth="1"/>
    <col min="11248" max="11248" width="10" style="1033" customWidth="1"/>
    <col min="11249" max="11249" width="8.85546875" style="1033" customWidth="1"/>
    <col min="11250" max="11250" width="6.85546875" style="1033" customWidth="1"/>
    <col min="11251" max="11251" width="5.42578125" style="1033" customWidth="1"/>
    <col min="11252" max="11253" width="7.5703125" style="1033" customWidth="1"/>
    <col min="11254" max="11254" width="30.140625" style="1033" customWidth="1"/>
    <col min="11255" max="11255" width="2.5703125" style="1033" customWidth="1"/>
    <col min="11256" max="11256" width="19.42578125" style="1033" customWidth="1"/>
    <col min="11257" max="11261" width="9.42578125" style="1033" customWidth="1"/>
    <col min="11262" max="11262" width="32.5703125" style="1033" customWidth="1"/>
    <col min="11263" max="11277" width="11" style="1033" customWidth="1"/>
    <col min="11278" max="11278" width="37.42578125" style="1033" customWidth="1"/>
    <col min="11279" max="11280" width="11" style="1033" customWidth="1"/>
    <col min="11281" max="11290" width="9.85546875" style="1033" customWidth="1"/>
    <col min="11291" max="11294" width="11" style="1033" customWidth="1"/>
    <col min="11295" max="11295" width="14.42578125" style="1033" customWidth="1"/>
    <col min="11296" max="11296" width="4.140625" style="1033" customWidth="1"/>
    <col min="11297" max="11297" width="13.42578125" style="1033" customWidth="1"/>
    <col min="11298" max="11298" width="28.140625" style="1033" customWidth="1"/>
    <col min="11299" max="11299" width="11" style="1033" customWidth="1"/>
    <col min="11300" max="11300" width="14.42578125" style="1033" customWidth="1"/>
    <col min="11301" max="11301" width="4.140625" style="1033" customWidth="1"/>
    <col min="11302" max="11303" width="11" style="1033" customWidth="1"/>
    <col min="11304" max="11304" width="14.42578125" style="1033" customWidth="1"/>
    <col min="11305" max="11305" width="4.140625" style="1033" customWidth="1"/>
    <col min="11306" max="11306" width="14.42578125" style="1033" customWidth="1"/>
    <col min="11307" max="11502" width="11" style="1033"/>
    <col min="11503" max="11503" width="33.85546875" style="1033" customWidth="1"/>
    <col min="11504" max="11504" width="10" style="1033" customWidth="1"/>
    <col min="11505" max="11505" width="8.85546875" style="1033" customWidth="1"/>
    <col min="11506" max="11506" width="6.85546875" style="1033" customWidth="1"/>
    <col min="11507" max="11507" width="5.42578125" style="1033" customWidth="1"/>
    <col min="11508" max="11509" width="7.5703125" style="1033" customWidth="1"/>
    <col min="11510" max="11510" width="30.140625" style="1033" customWidth="1"/>
    <col min="11511" max="11511" width="2.5703125" style="1033" customWidth="1"/>
    <col min="11512" max="11512" width="19.42578125" style="1033" customWidth="1"/>
    <col min="11513" max="11517" width="9.42578125" style="1033" customWidth="1"/>
    <col min="11518" max="11518" width="32.5703125" style="1033" customWidth="1"/>
    <col min="11519" max="11533" width="11" style="1033" customWidth="1"/>
    <col min="11534" max="11534" width="37.42578125" style="1033" customWidth="1"/>
    <col min="11535" max="11536" width="11" style="1033" customWidth="1"/>
    <col min="11537" max="11546" width="9.85546875" style="1033" customWidth="1"/>
    <col min="11547" max="11550" width="11" style="1033" customWidth="1"/>
    <col min="11551" max="11551" width="14.42578125" style="1033" customWidth="1"/>
    <col min="11552" max="11552" width="4.140625" style="1033" customWidth="1"/>
    <col min="11553" max="11553" width="13.42578125" style="1033" customWidth="1"/>
    <col min="11554" max="11554" width="28.140625" style="1033" customWidth="1"/>
    <col min="11555" max="11555" width="11" style="1033" customWidth="1"/>
    <col min="11556" max="11556" width="14.42578125" style="1033" customWidth="1"/>
    <col min="11557" max="11557" width="4.140625" style="1033" customWidth="1"/>
    <col min="11558" max="11559" width="11" style="1033" customWidth="1"/>
    <col min="11560" max="11560" width="14.42578125" style="1033" customWidth="1"/>
    <col min="11561" max="11561" width="4.140625" style="1033" customWidth="1"/>
    <col min="11562" max="11562" width="14.42578125" style="1033" customWidth="1"/>
    <col min="11563" max="11758" width="11" style="1033"/>
    <col min="11759" max="11759" width="33.85546875" style="1033" customWidth="1"/>
    <col min="11760" max="11760" width="10" style="1033" customWidth="1"/>
    <col min="11761" max="11761" width="8.85546875" style="1033" customWidth="1"/>
    <col min="11762" max="11762" width="6.85546875" style="1033" customWidth="1"/>
    <col min="11763" max="11763" width="5.42578125" style="1033" customWidth="1"/>
    <col min="11764" max="11765" width="7.5703125" style="1033" customWidth="1"/>
    <col min="11766" max="11766" width="30.140625" style="1033" customWidth="1"/>
    <col min="11767" max="11767" width="2.5703125" style="1033" customWidth="1"/>
    <col min="11768" max="11768" width="19.42578125" style="1033" customWidth="1"/>
    <col min="11769" max="11773" width="9.42578125" style="1033" customWidth="1"/>
    <col min="11774" max="11774" width="32.5703125" style="1033" customWidth="1"/>
    <col min="11775" max="11789" width="11" style="1033" customWidth="1"/>
    <col min="11790" max="11790" width="37.42578125" style="1033" customWidth="1"/>
    <col min="11791" max="11792" width="11" style="1033" customWidth="1"/>
    <col min="11793" max="11802" width="9.85546875" style="1033" customWidth="1"/>
    <col min="11803" max="11806" width="11" style="1033" customWidth="1"/>
    <col min="11807" max="11807" width="14.42578125" style="1033" customWidth="1"/>
    <col min="11808" max="11808" width="4.140625" style="1033" customWidth="1"/>
    <col min="11809" max="11809" width="13.42578125" style="1033" customWidth="1"/>
    <col min="11810" max="11810" width="28.140625" style="1033" customWidth="1"/>
    <col min="11811" max="11811" width="11" style="1033" customWidth="1"/>
    <col min="11812" max="11812" width="14.42578125" style="1033" customWidth="1"/>
    <col min="11813" max="11813" width="4.140625" style="1033" customWidth="1"/>
    <col min="11814" max="11815" width="11" style="1033" customWidth="1"/>
    <col min="11816" max="11816" width="14.42578125" style="1033" customWidth="1"/>
    <col min="11817" max="11817" width="4.140625" style="1033" customWidth="1"/>
    <col min="11818" max="11818" width="14.42578125" style="1033" customWidth="1"/>
    <col min="11819" max="12014" width="11" style="1033"/>
    <col min="12015" max="12015" width="33.85546875" style="1033" customWidth="1"/>
    <col min="12016" max="12016" width="10" style="1033" customWidth="1"/>
    <col min="12017" max="12017" width="8.85546875" style="1033" customWidth="1"/>
    <col min="12018" max="12018" width="6.85546875" style="1033" customWidth="1"/>
    <col min="12019" max="12019" width="5.42578125" style="1033" customWidth="1"/>
    <col min="12020" max="12021" width="7.5703125" style="1033" customWidth="1"/>
    <col min="12022" max="12022" width="30.140625" style="1033" customWidth="1"/>
    <col min="12023" max="12023" width="2.5703125" style="1033" customWidth="1"/>
    <col min="12024" max="12024" width="19.42578125" style="1033" customWidth="1"/>
    <col min="12025" max="12029" width="9.42578125" style="1033" customWidth="1"/>
    <col min="12030" max="12030" width="32.5703125" style="1033" customWidth="1"/>
    <col min="12031" max="12045" width="11" style="1033" customWidth="1"/>
    <col min="12046" max="12046" width="37.42578125" style="1033" customWidth="1"/>
    <col min="12047" max="12048" width="11" style="1033" customWidth="1"/>
    <col min="12049" max="12058" width="9.85546875" style="1033" customWidth="1"/>
    <col min="12059" max="12062" width="11" style="1033" customWidth="1"/>
    <col min="12063" max="12063" width="14.42578125" style="1033" customWidth="1"/>
    <col min="12064" max="12064" width="4.140625" style="1033" customWidth="1"/>
    <col min="12065" max="12065" width="13.42578125" style="1033" customWidth="1"/>
    <col min="12066" max="12066" width="28.140625" style="1033" customWidth="1"/>
    <col min="12067" max="12067" width="11" style="1033" customWidth="1"/>
    <col min="12068" max="12068" width="14.42578125" style="1033" customWidth="1"/>
    <col min="12069" max="12069" width="4.140625" style="1033" customWidth="1"/>
    <col min="12070" max="12071" width="11" style="1033" customWidth="1"/>
    <col min="12072" max="12072" width="14.42578125" style="1033" customWidth="1"/>
    <col min="12073" max="12073" width="4.140625" style="1033" customWidth="1"/>
    <col min="12074" max="12074" width="14.42578125" style="1033" customWidth="1"/>
    <col min="12075" max="12270" width="11" style="1033"/>
    <col min="12271" max="12271" width="33.85546875" style="1033" customWidth="1"/>
    <col min="12272" max="12272" width="10" style="1033" customWidth="1"/>
    <col min="12273" max="12273" width="8.85546875" style="1033" customWidth="1"/>
    <col min="12274" max="12274" width="6.85546875" style="1033" customWidth="1"/>
    <col min="12275" max="12275" width="5.42578125" style="1033" customWidth="1"/>
    <col min="12276" max="12277" width="7.5703125" style="1033" customWidth="1"/>
    <col min="12278" max="12278" width="30.140625" style="1033" customWidth="1"/>
    <col min="12279" max="12279" width="2.5703125" style="1033" customWidth="1"/>
    <col min="12280" max="12280" width="19.42578125" style="1033" customWidth="1"/>
    <col min="12281" max="12285" width="9.42578125" style="1033" customWidth="1"/>
    <col min="12286" max="12286" width="32.5703125" style="1033" customWidth="1"/>
    <col min="12287" max="12301" width="11" style="1033" customWidth="1"/>
    <col min="12302" max="12302" width="37.42578125" style="1033" customWidth="1"/>
    <col min="12303" max="12304" width="11" style="1033" customWidth="1"/>
    <col min="12305" max="12314" width="9.85546875" style="1033" customWidth="1"/>
    <col min="12315" max="12318" width="11" style="1033" customWidth="1"/>
    <col min="12319" max="12319" width="14.42578125" style="1033" customWidth="1"/>
    <col min="12320" max="12320" width="4.140625" style="1033" customWidth="1"/>
    <col min="12321" max="12321" width="13.42578125" style="1033" customWidth="1"/>
    <col min="12322" max="12322" width="28.140625" style="1033" customWidth="1"/>
    <col min="12323" max="12323" width="11" style="1033" customWidth="1"/>
    <col min="12324" max="12324" width="14.42578125" style="1033" customWidth="1"/>
    <col min="12325" max="12325" width="4.140625" style="1033" customWidth="1"/>
    <col min="12326" max="12327" width="11" style="1033" customWidth="1"/>
    <col min="12328" max="12328" width="14.42578125" style="1033" customWidth="1"/>
    <col min="12329" max="12329" width="4.140625" style="1033" customWidth="1"/>
    <col min="12330" max="12330" width="14.42578125" style="1033" customWidth="1"/>
    <col min="12331" max="12526" width="11" style="1033"/>
    <col min="12527" max="12527" width="33.85546875" style="1033" customWidth="1"/>
    <col min="12528" max="12528" width="10" style="1033" customWidth="1"/>
    <col min="12529" max="12529" width="8.85546875" style="1033" customWidth="1"/>
    <col min="12530" max="12530" width="6.85546875" style="1033" customWidth="1"/>
    <col min="12531" max="12531" width="5.42578125" style="1033" customWidth="1"/>
    <col min="12532" max="12533" width="7.5703125" style="1033" customWidth="1"/>
    <col min="12534" max="12534" width="30.140625" style="1033" customWidth="1"/>
    <col min="12535" max="12535" width="2.5703125" style="1033" customWidth="1"/>
    <col min="12536" max="12536" width="19.42578125" style="1033" customWidth="1"/>
    <col min="12537" max="12541" width="9.42578125" style="1033" customWidth="1"/>
    <col min="12542" max="12542" width="32.5703125" style="1033" customWidth="1"/>
    <col min="12543" max="12557" width="11" style="1033" customWidth="1"/>
    <col min="12558" max="12558" width="37.42578125" style="1033" customWidth="1"/>
    <col min="12559" max="12560" width="11" style="1033" customWidth="1"/>
    <col min="12561" max="12570" width="9.85546875" style="1033" customWidth="1"/>
    <col min="12571" max="12574" width="11" style="1033" customWidth="1"/>
    <col min="12575" max="12575" width="14.42578125" style="1033" customWidth="1"/>
    <col min="12576" max="12576" width="4.140625" style="1033" customWidth="1"/>
    <col min="12577" max="12577" width="13.42578125" style="1033" customWidth="1"/>
    <col min="12578" max="12578" width="28.140625" style="1033" customWidth="1"/>
    <col min="12579" max="12579" width="11" style="1033" customWidth="1"/>
    <col min="12580" max="12580" width="14.42578125" style="1033" customWidth="1"/>
    <col min="12581" max="12581" width="4.140625" style="1033" customWidth="1"/>
    <col min="12582" max="12583" width="11" style="1033" customWidth="1"/>
    <col min="12584" max="12584" width="14.42578125" style="1033" customWidth="1"/>
    <col min="12585" max="12585" width="4.140625" style="1033" customWidth="1"/>
    <col min="12586" max="12586" width="14.42578125" style="1033" customWidth="1"/>
    <col min="12587" max="12782" width="11" style="1033"/>
    <col min="12783" max="12783" width="33.85546875" style="1033" customWidth="1"/>
    <col min="12784" max="12784" width="10" style="1033" customWidth="1"/>
    <col min="12785" max="12785" width="8.85546875" style="1033" customWidth="1"/>
    <col min="12786" max="12786" width="6.85546875" style="1033" customWidth="1"/>
    <col min="12787" max="12787" width="5.42578125" style="1033" customWidth="1"/>
    <col min="12788" max="12789" width="7.5703125" style="1033" customWidth="1"/>
    <col min="12790" max="12790" width="30.140625" style="1033" customWidth="1"/>
    <col min="12791" max="12791" width="2.5703125" style="1033" customWidth="1"/>
    <col min="12792" max="12792" width="19.42578125" style="1033" customWidth="1"/>
    <col min="12793" max="12797" width="9.42578125" style="1033" customWidth="1"/>
    <col min="12798" max="12798" width="32.5703125" style="1033" customWidth="1"/>
    <col min="12799" max="12813" width="11" style="1033" customWidth="1"/>
    <col min="12814" max="12814" width="37.42578125" style="1033" customWidth="1"/>
    <col min="12815" max="12816" width="11" style="1033" customWidth="1"/>
    <col min="12817" max="12826" width="9.85546875" style="1033" customWidth="1"/>
    <col min="12827" max="12830" width="11" style="1033" customWidth="1"/>
    <col min="12831" max="12831" width="14.42578125" style="1033" customWidth="1"/>
    <col min="12832" max="12832" width="4.140625" style="1033" customWidth="1"/>
    <col min="12833" max="12833" width="13.42578125" style="1033" customWidth="1"/>
    <col min="12834" max="12834" width="28.140625" style="1033" customWidth="1"/>
    <col min="12835" max="12835" width="11" style="1033" customWidth="1"/>
    <col min="12836" max="12836" width="14.42578125" style="1033" customWidth="1"/>
    <col min="12837" max="12837" width="4.140625" style="1033" customWidth="1"/>
    <col min="12838" max="12839" width="11" style="1033" customWidth="1"/>
    <col min="12840" max="12840" width="14.42578125" style="1033" customWidth="1"/>
    <col min="12841" max="12841" width="4.140625" style="1033" customWidth="1"/>
    <col min="12842" max="12842" width="14.42578125" style="1033" customWidth="1"/>
    <col min="12843" max="13038" width="11" style="1033"/>
    <col min="13039" max="13039" width="33.85546875" style="1033" customWidth="1"/>
    <col min="13040" max="13040" width="10" style="1033" customWidth="1"/>
    <col min="13041" max="13041" width="8.85546875" style="1033" customWidth="1"/>
    <col min="13042" max="13042" width="6.85546875" style="1033" customWidth="1"/>
    <col min="13043" max="13043" width="5.42578125" style="1033" customWidth="1"/>
    <col min="13044" max="13045" width="7.5703125" style="1033" customWidth="1"/>
    <col min="13046" max="13046" width="30.140625" style="1033" customWidth="1"/>
    <col min="13047" max="13047" width="2.5703125" style="1033" customWidth="1"/>
    <col min="13048" max="13048" width="19.42578125" style="1033" customWidth="1"/>
    <col min="13049" max="13053" width="9.42578125" style="1033" customWidth="1"/>
    <col min="13054" max="13054" width="32.5703125" style="1033" customWidth="1"/>
    <col min="13055" max="13069" width="11" style="1033" customWidth="1"/>
    <col min="13070" max="13070" width="37.42578125" style="1033" customWidth="1"/>
    <col min="13071" max="13072" width="11" style="1033" customWidth="1"/>
    <col min="13073" max="13082" width="9.85546875" style="1033" customWidth="1"/>
    <col min="13083" max="13086" width="11" style="1033" customWidth="1"/>
    <col min="13087" max="13087" width="14.42578125" style="1033" customWidth="1"/>
    <col min="13088" max="13088" width="4.140625" style="1033" customWidth="1"/>
    <col min="13089" max="13089" width="13.42578125" style="1033" customWidth="1"/>
    <col min="13090" max="13090" width="28.140625" style="1033" customWidth="1"/>
    <col min="13091" max="13091" width="11" style="1033" customWidth="1"/>
    <col min="13092" max="13092" width="14.42578125" style="1033" customWidth="1"/>
    <col min="13093" max="13093" width="4.140625" style="1033" customWidth="1"/>
    <col min="13094" max="13095" width="11" style="1033" customWidth="1"/>
    <col min="13096" max="13096" width="14.42578125" style="1033" customWidth="1"/>
    <col min="13097" max="13097" width="4.140625" style="1033" customWidth="1"/>
    <col min="13098" max="13098" width="14.42578125" style="1033" customWidth="1"/>
    <col min="13099" max="13294" width="11" style="1033"/>
    <col min="13295" max="13295" width="33.85546875" style="1033" customWidth="1"/>
    <col min="13296" max="13296" width="10" style="1033" customWidth="1"/>
    <col min="13297" max="13297" width="8.85546875" style="1033" customWidth="1"/>
    <col min="13298" max="13298" width="6.85546875" style="1033" customWidth="1"/>
    <col min="13299" max="13299" width="5.42578125" style="1033" customWidth="1"/>
    <col min="13300" max="13301" width="7.5703125" style="1033" customWidth="1"/>
    <col min="13302" max="13302" width="30.140625" style="1033" customWidth="1"/>
    <col min="13303" max="13303" width="2.5703125" style="1033" customWidth="1"/>
    <col min="13304" max="13304" width="19.42578125" style="1033" customWidth="1"/>
    <col min="13305" max="13309" width="9.42578125" style="1033" customWidth="1"/>
    <col min="13310" max="13310" width="32.5703125" style="1033" customWidth="1"/>
    <col min="13311" max="13325" width="11" style="1033" customWidth="1"/>
    <col min="13326" max="13326" width="37.42578125" style="1033" customWidth="1"/>
    <col min="13327" max="13328" width="11" style="1033" customWidth="1"/>
    <col min="13329" max="13338" width="9.85546875" style="1033" customWidth="1"/>
    <col min="13339" max="13342" width="11" style="1033" customWidth="1"/>
    <col min="13343" max="13343" width="14.42578125" style="1033" customWidth="1"/>
    <col min="13344" max="13344" width="4.140625" style="1033" customWidth="1"/>
    <col min="13345" max="13345" width="13.42578125" style="1033" customWidth="1"/>
    <col min="13346" max="13346" width="28.140625" style="1033" customWidth="1"/>
    <col min="13347" max="13347" width="11" style="1033" customWidth="1"/>
    <col min="13348" max="13348" width="14.42578125" style="1033" customWidth="1"/>
    <col min="13349" max="13349" width="4.140625" style="1033" customWidth="1"/>
    <col min="13350" max="13351" width="11" style="1033" customWidth="1"/>
    <col min="13352" max="13352" width="14.42578125" style="1033" customWidth="1"/>
    <col min="13353" max="13353" width="4.140625" style="1033" customWidth="1"/>
    <col min="13354" max="13354" width="14.42578125" style="1033" customWidth="1"/>
    <col min="13355" max="13550" width="11" style="1033"/>
    <col min="13551" max="13551" width="33.85546875" style="1033" customWidth="1"/>
    <col min="13552" max="13552" width="10" style="1033" customWidth="1"/>
    <col min="13553" max="13553" width="8.85546875" style="1033" customWidth="1"/>
    <col min="13554" max="13554" width="6.85546875" style="1033" customWidth="1"/>
    <col min="13555" max="13555" width="5.42578125" style="1033" customWidth="1"/>
    <col min="13556" max="13557" width="7.5703125" style="1033" customWidth="1"/>
    <col min="13558" max="13558" width="30.140625" style="1033" customWidth="1"/>
    <col min="13559" max="13559" width="2.5703125" style="1033" customWidth="1"/>
    <col min="13560" max="13560" width="19.42578125" style="1033" customWidth="1"/>
    <col min="13561" max="13565" width="9.42578125" style="1033" customWidth="1"/>
    <col min="13566" max="13566" width="32.5703125" style="1033" customWidth="1"/>
    <col min="13567" max="13581" width="11" style="1033" customWidth="1"/>
    <col min="13582" max="13582" width="37.42578125" style="1033" customWidth="1"/>
    <col min="13583" max="13584" width="11" style="1033" customWidth="1"/>
    <col min="13585" max="13594" width="9.85546875" style="1033" customWidth="1"/>
    <col min="13595" max="13598" width="11" style="1033" customWidth="1"/>
    <col min="13599" max="13599" width="14.42578125" style="1033" customWidth="1"/>
    <col min="13600" max="13600" width="4.140625" style="1033" customWidth="1"/>
    <col min="13601" max="13601" width="13.42578125" style="1033" customWidth="1"/>
    <col min="13602" max="13602" width="28.140625" style="1033" customWidth="1"/>
    <col min="13603" max="13603" width="11" style="1033" customWidth="1"/>
    <col min="13604" max="13604" width="14.42578125" style="1033" customWidth="1"/>
    <col min="13605" max="13605" width="4.140625" style="1033" customWidth="1"/>
    <col min="13606" max="13607" width="11" style="1033" customWidth="1"/>
    <col min="13608" max="13608" width="14.42578125" style="1033" customWidth="1"/>
    <col min="13609" max="13609" width="4.140625" style="1033" customWidth="1"/>
    <col min="13610" max="13610" width="14.42578125" style="1033" customWidth="1"/>
    <col min="13611" max="13806" width="11" style="1033"/>
    <col min="13807" max="13807" width="33.85546875" style="1033" customWidth="1"/>
    <col min="13808" max="13808" width="10" style="1033" customWidth="1"/>
    <col min="13809" max="13809" width="8.85546875" style="1033" customWidth="1"/>
    <col min="13810" max="13810" width="6.85546875" style="1033" customWidth="1"/>
    <col min="13811" max="13811" width="5.42578125" style="1033" customWidth="1"/>
    <col min="13812" max="13813" width="7.5703125" style="1033" customWidth="1"/>
    <col min="13814" max="13814" width="30.140625" style="1033" customWidth="1"/>
    <col min="13815" max="13815" width="2.5703125" style="1033" customWidth="1"/>
    <col min="13816" max="13816" width="19.42578125" style="1033" customWidth="1"/>
    <col min="13817" max="13821" width="9.42578125" style="1033" customWidth="1"/>
    <col min="13822" max="13822" width="32.5703125" style="1033" customWidth="1"/>
    <col min="13823" max="13837" width="11" style="1033" customWidth="1"/>
    <col min="13838" max="13838" width="37.42578125" style="1033" customWidth="1"/>
    <col min="13839" max="13840" width="11" style="1033" customWidth="1"/>
    <col min="13841" max="13850" width="9.85546875" style="1033" customWidth="1"/>
    <col min="13851" max="13854" width="11" style="1033" customWidth="1"/>
    <col min="13855" max="13855" width="14.42578125" style="1033" customWidth="1"/>
    <col min="13856" max="13856" width="4.140625" style="1033" customWidth="1"/>
    <col min="13857" max="13857" width="13.42578125" style="1033" customWidth="1"/>
    <col min="13858" max="13858" width="28.140625" style="1033" customWidth="1"/>
    <col min="13859" max="13859" width="11" style="1033" customWidth="1"/>
    <col min="13860" max="13860" width="14.42578125" style="1033" customWidth="1"/>
    <col min="13861" max="13861" width="4.140625" style="1033" customWidth="1"/>
    <col min="13862" max="13863" width="11" style="1033" customWidth="1"/>
    <col min="13864" max="13864" width="14.42578125" style="1033" customWidth="1"/>
    <col min="13865" max="13865" width="4.140625" style="1033" customWidth="1"/>
    <col min="13866" max="13866" width="14.42578125" style="1033" customWidth="1"/>
    <col min="13867" max="14062" width="11" style="1033"/>
    <col min="14063" max="14063" width="33.85546875" style="1033" customWidth="1"/>
    <col min="14064" max="14064" width="10" style="1033" customWidth="1"/>
    <col min="14065" max="14065" width="8.85546875" style="1033" customWidth="1"/>
    <col min="14066" max="14066" width="6.85546875" style="1033" customWidth="1"/>
    <col min="14067" max="14067" width="5.42578125" style="1033" customWidth="1"/>
    <col min="14068" max="14069" width="7.5703125" style="1033" customWidth="1"/>
    <col min="14070" max="14070" width="30.140625" style="1033" customWidth="1"/>
    <col min="14071" max="14071" width="2.5703125" style="1033" customWidth="1"/>
    <col min="14072" max="14072" width="19.42578125" style="1033" customWidth="1"/>
    <col min="14073" max="14077" width="9.42578125" style="1033" customWidth="1"/>
    <col min="14078" max="14078" width="32.5703125" style="1033" customWidth="1"/>
    <col min="14079" max="14093" width="11" style="1033" customWidth="1"/>
    <col min="14094" max="14094" width="37.42578125" style="1033" customWidth="1"/>
    <col min="14095" max="14096" width="11" style="1033" customWidth="1"/>
    <col min="14097" max="14106" width="9.85546875" style="1033" customWidth="1"/>
    <col min="14107" max="14110" width="11" style="1033" customWidth="1"/>
    <col min="14111" max="14111" width="14.42578125" style="1033" customWidth="1"/>
    <col min="14112" max="14112" width="4.140625" style="1033" customWidth="1"/>
    <col min="14113" max="14113" width="13.42578125" style="1033" customWidth="1"/>
    <col min="14114" max="14114" width="28.140625" style="1033" customWidth="1"/>
    <col min="14115" max="14115" width="11" style="1033" customWidth="1"/>
    <col min="14116" max="14116" width="14.42578125" style="1033" customWidth="1"/>
    <col min="14117" max="14117" width="4.140625" style="1033" customWidth="1"/>
    <col min="14118" max="14119" width="11" style="1033" customWidth="1"/>
    <col min="14120" max="14120" width="14.42578125" style="1033" customWidth="1"/>
    <col min="14121" max="14121" width="4.140625" style="1033" customWidth="1"/>
    <col min="14122" max="14122" width="14.42578125" style="1033" customWidth="1"/>
    <col min="14123" max="14318" width="11" style="1033"/>
    <col min="14319" max="14319" width="33.85546875" style="1033" customWidth="1"/>
    <col min="14320" max="14320" width="10" style="1033" customWidth="1"/>
    <col min="14321" max="14321" width="8.85546875" style="1033" customWidth="1"/>
    <col min="14322" max="14322" width="6.85546875" style="1033" customWidth="1"/>
    <col min="14323" max="14323" width="5.42578125" style="1033" customWidth="1"/>
    <col min="14324" max="14325" width="7.5703125" style="1033" customWidth="1"/>
    <col min="14326" max="14326" width="30.140625" style="1033" customWidth="1"/>
    <col min="14327" max="14327" width="2.5703125" style="1033" customWidth="1"/>
    <col min="14328" max="14328" width="19.42578125" style="1033" customWidth="1"/>
    <col min="14329" max="14333" width="9.42578125" style="1033" customWidth="1"/>
    <col min="14334" max="14334" width="32.5703125" style="1033" customWidth="1"/>
    <col min="14335" max="14349" width="11" style="1033" customWidth="1"/>
    <col min="14350" max="14350" width="37.42578125" style="1033" customWidth="1"/>
    <col min="14351" max="14352" width="11" style="1033" customWidth="1"/>
    <col min="14353" max="14362" width="9.85546875" style="1033" customWidth="1"/>
    <col min="14363" max="14366" width="11" style="1033" customWidth="1"/>
    <col min="14367" max="14367" width="14.42578125" style="1033" customWidth="1"/>
    <col min="14368" max="14368" width="4.140625" style="1033" customWidth="1"/>
    <col min="14369" max="14369" width="13.42578125" style="1033" customWidth="1"/>
    <col min="14370" max="14370" width="28.140625" style="1033" customWidth="1"/>
    <col min="14371" max="14371" width="11" style="1033" customWidth="1"/>
    <col min="14372" max="14372" width="14.42578125" style="1033" customWidth="1"/>
    <col min="14373" max="14373" width="4.140625" style="1033" customWidth="1"/>
    <col min="14374" max="14375" width="11" style="1033" customWidth="1"/>
    <col min="14376" max="14376" width="14.42578125" style="1033" customWidth="1"/>
    <col min="14377" max="14377" width="4.140625" style="1033" customWidth="1"/>
    <col min="14378" max="14378" width="14.42578125" style="1033" customWidth="1"/>
    <col min="14379" max="14574" width="11" style="1033"/>
    <col min="14575" max="14575" width="33.85546875" style="1033" customWidth="1"/>
    <col min="14576" max="14576" width="10" style="1033" customWidth="1"/>
    <col min="14577" max="14577" width="8.85546875" style="1033" customWidth="1"/>
    <col min="14578" max="14578" width="6.85546875" style="1033" customWidth="1"/>
    <col min="14579" max="14579" width="5.42578125" style="1033" customWidth="1"/>
    <col min="14580" max="14581" width="7.5703125" style="1033" customWidth="1"/>
    <col min="14582" max="14582" width="30.140625" style="1033" customWidth="1"/>
    <col min="14583" max="14583" width="2.5703125" style="1033" customWidth="1"/>
    <col min="14584" max="14584" width="19.42578125" style="1033" customWidth="1"/>
    <col min="14585" max="14589" width="9.42578125" style="1033" customWidth="1"/>
    <col min="14590" max="14590" width="32.5703125" style="1033" customWidth="1"/>
    <col min="14591" max="14605" width="11" style="1033" customWidth="1"/>
    <col min="14606" max="14606" width="37.42578125" style="1033" customWidth="1"/>
    <col min="14607" max="14608" width="11" style="1033" customWidth="1"/>
    <col min="14609" max="14618" width="9.85546875" style="1033" customWidth="1"/>
    <col min="14619" max="14622" width="11" style="1033" customWidth="1"/>
    <col min="14623" max="14623" width="14.42578125" style="1033" customWidth="1"/>
    <col min="14624" max="14624" width="4.140625" style="1033" customWidth="1"/>
    <col min="14625" max="14625" width="13.42578125" style="1033" customWidth="1"/>
    <col min="14626" max="14626" width="28.140625" style="1033" customWidth="1"/>
    <col min="14627" max="14627" width="11" style="1033" customWidth="1"/>
    <col min="14628" max="14628" width="14.42578125" style="1033" customWidth="1"/>
    <col min="14629" max="14629" width="4.140625" style="1033" customWidth="1"/>
    <col min="14630" max="14631" width="11" style="1033" customWidth="1"/>
    <col min="14632" max="14632" width="14.42578125" style="1033" customWidth="1"/>
    <col min="14633" max="14633" width="4.140625" style="1033" customWidth="1"/>
    <col min="14634" max="14634" width="14.42578125" style="1033" customWidth="1"/>
    <col min="14635" max="14830" width="11" style="1033"/>
    <col min="14831" max="14831" width="33.85546875" style="1033" customWidth="1"/>
    <col min="14832" max="14832" width="10" style="1033" customWidth="1"/>
    <col min="14833" max="14833" width="8.85546875" style="1033" customWidth="1"/>
    <col min="14834" max="14834" width="6.85546875" style="1033" customWidth="1"/>
    <col min="14835" max="14835" width="5.42578125" style="1033" customWidth="1"/>
    <col min="14836" max="14837" width="7.5703125" style="1033" customWidth="1"/>
    <col min="14838" max="14838" width="30.140625" style="1033" customWidth="1"/>
    <col min="14839" max="14839" width="2.5703125" style="1033" customWidth="1"/>
    <col min="14840" max="14840" width="19.42578125" style="1033" customWidth="1"/>
    <col min="14841" max="14845" width="9.42578125" style="1033" customWidth="1"/>
    <col min="14846" max="14846" width="32.5703125" style="1033" customWidth="1"/>
    <col min="14847" max="14861" width="11" style="1033" customWidth="1"/>
    <col min="14862" max="14862" width="37.42578125" style="1033" customWidth="1"/>
    <col min="14863" max="14864" width="11" style="1033" customWidth="1"/>
    <col min="14865" max="14874" width="9.85546875" style="1033" customWidth="1"/>
    <col min="14875" max="14878" width="11" style="1033" customWidth="1"/>
    <col min="14879" max="14879" width="14.42578125" style="1033" customWidth="1"/>
    <col min="14880" max="14880" width="4.140625" style="1033" customWidth="1"/>
    <col min="14881" max="14881" width="13.42578125" style="1033" customWidth="1"/>
    <col min="14882" max="14882" width="28.140625" style="1033" customWidth="1"/>
    <col min="14883" max="14883" width="11" style="1033" customWidth="1"/>
    <col min="14884" max="14884" width="14.42578125" style="1033" customWidth="1"/>
    <col min="14885" max="14885" width="4.140625" style="1033" customWidth="1"/>
    <col min="14886" max="14887" width="11" style="1033" customWidth="1"/>
    <col min="14888" max="14888" width="14.42578125" style="1033" customWidth="1"/>
    <col min="14889" max="14889" width="4.140625" style="1033" customWidth="1"/>
    <col min="14890" max="14890" width="14.42578125" style="1033" customWidth="1"/>
    <col min="14891" max="15086" width="11" style="1033"/>
    <col min="15087" max="15087" width="33.85546875" style="1033" customWidth="1"/>
    <col min="15088" max="15088" width="10" style="1033" customWidth="1"/>
    <col min="15089" max="15089" width="8.85546875" style="1033" customWidth="1"/>
    <col min="15090" max="15090" width="6.85546875" style="1033" customWidth="1"/>
    <col min="15091" max="15091" width="5.42578125" style="1033" customWidth="1"/>
    <col min="15092" max="15093" width="7.5703125" style="1033" customWidth="1"/>
    <col min="15094" max="15094" width="30.140625" style="1033" customWidth="1"/>
    <col min="15095" max="15095" width="2.5703125" style="1033" customWidth="1"/>
    <col min="15096" max="15096" width="19.42578125" style="1033" customWidth="1"/>
    <col min="15097" max="15101" width="9.42578125" style="1033" customWidth="1"/>
    <col min="15102" max="15102" width="32.5703125" style="1033" customWidth="1"/>
    <col min="15103" max="15117" width="11" style="1033" customWidth="1"/>
    <col min="15118" max="15118" width="37.42578125" style="1033" customWidth="1"/>
    <col min="15119" max="15120" width="11" style="1033" customWidth="1"/>
    <col min="15121" max="15130" width="9.85546875" style="1033" customWidth="1"/>
    <col min="15131" max="15134" width="11" style="1033" customWidth="1"/>
    <col min="15135" max="15135" width="14.42578125" style="1033" customWidth="1"/>
    <col min="15136" max="15136" width="4.140625" style="1033" customWidth="1"/>
    <col min="15137" max="15137" width="13.42578125" style="1033" customWidth="1"/>
    <col min="15138" max="15138" width="28.140625" style="1033" customWidth="1"/>
    <col min="15139" max="15139" width="11" style="1033" customWidth="1"/>
    <col min="15140" max="15140" width="14.42578125" style="1033" customWidth="1"/>
    <col min="15141" max="15141" width="4.140625" style="1033" customWidth="1"/>
    <col min="15142" max="15143" width="11" style="1033" customWidth="1"/>
    <col min="15144" max="15144" width="14.42578125" style="1033" customWidth="1"/>
    <col min="15145" max="15145" width="4.140625" style="1033" customWidth="1"/>
    <col min="15146" max="15146" width="14.42578125" style="1033" customWidth="1"/>
    <col min="15147" max="15342" width="11" style="1033"/>
    <col min="15343" max="15343" width="33.85546875" style="1033" customWidth="1"/>
    <col min="15344" max="15344" width="10" style="1033" customWidth="1"/>
    <col min="15345" max="15345" width="8.85546875" style="1033" customWidth="1"/>
    <col min="15346" max="15346" width="6.85546875" style="1033" customWidth="1"/>
    <col min="15347" max="15347" width="5.42578125" style="1033" customWidth="1"/>
    <col min="15348" max="15349" width="7.5703125" style="1033" customWidth="1"/>
    <col min="15350" max="15350" width="30.140625" style="1033" customWidth="1"/>
    <col min="15351" max="15351" width="2.5703125" style="1033" customWidth="1"/>
    <col min="15352" max="15352" width="19.42578125" style="1033" customWidth="1"/>
    <col min="15353" max="15357" width="9.42578125" style="1033" customWidth="1"/>
    <col min="15358" max="15358" width="32.5703125" style="1033" customWidth="1"/>
    <col min="15359" max="15373" width="11" style="1033" customWidth="1"/>
    <col min="15374" max="15374" width="37.42578125" style="1033" customWidth="1"/>
    <col min="15375" max="15376" width="11" style="1033" customWidth="1"/>
    <col min="15377" max="15386" width="9.85546875" style="1033" customWidth="1"/>
    <col min="15387" max="15390" width="11" style="1033" customWidth="1"/>
    <col min="15391" max="15391" width="14.42578125" style="1033" customWidth="1"/>
    <col min="15392" max="15392" width="4.140625" style="1033" customWidth="1"/>
    <col min="15393" max="15393" width="13.42578125" style="1033" customWidth="1"/>
    <col min="15394" max="15394" width="28.140625" style="1033" customWidth="1"/>
    <col min="15395" max="15395" width="11" style="1033" customWidth="1"/>
    <col min="15396" max="15396" width="14.42578125" style="1033" customWidth="1"/>
    <col min="15397" max="15397" width="4.140625" style="1033" customWidth="1"/>
    <col min="15398" max="15399" width="11" style="1033" customWidth="1"/>
    <col min="15400" max="15400" width="14.42578125" style="1033" customWidth="1"/>
    <col min="15401" max="15401" width="4.140625" style="1033" customWidth="1"/>
    <col min="15402" max="15402" width="14.42578125" style="1033" customWidth="1"/>
    <col min="15403" max="15598" width="11" style="1033"/>
    <col min="15599" max="15599" width="33.85546875" style="1033" customWidth="1"/>
    <col min="15600" max="15600" width="10" style="1033" customWidth="1"/>
    <col min="15601" max="15601" width="8.85546875" style="1033" customWidth="1"/>
    <col min="15602" max="15602" width="6.85546875" style="1033" customWidth="1"/>
    <col min="15603" max="15603" width="5.42578125" style="1033" customWidth="1"/>
    <col min="15604" max="15605" width="7.5703125" style="1033" customWidth="1"/>
    <col min="15606" max="15606" width="30.140625" style="1033" customWidth="1"/>
    <col min="15607" max="15607" width="2.5703125" style="1033" customWidth="1"/>
    <col min="15608" max="15608" width="19.42578125" style="1033" customWidth="1"/>
    <col min="15609" max="15613" width="9.42578125" style="1033" customWidth="1"/>
    <col min="15614" max="15614" width="32.5703125" style="1033" customWidth="1"/>
    <col min="15615" max="15629" width="11" style="1033" customWidth="1"/>
    <col min="15630" max="15630" width="37.42578125" style="1033" customWidth="1"/>
    <col min="15631" max="15632" width="11" style="1033" customWidth="1"/>
    <col min="15633" max="15642" width="9.85546875" style="1033" customWidth="1"/>
    <col min="15643" max="15646" width="11" style="1033" customWidth="1"/>
    <col min="15647" max="15647" width="14.42578125" style="1033" customWidth="1"/>
    <col min="15648" max="15648" width="4.140625" style="1033" customWidth="1"/>
    <col min="15649" max="15649" width="13.42578125" style="1033" customWidth="1"/>
    <col min="15650" max="15650" width="28.140625" style="1033" customWidth="1"/>
    <col min="15651" max="15651" width="11" style="1033" customWidth="1"/>
    <col min="15652" max="15652" width="14.42578125" style="1033" customWidth="1"/>
    <col min="15653" max="15653" width="4.140625" style="1033" customWidth="1"/>
    <col min="15654" max="15655" width="11" style="1033" customWidth="1"/>
    <col min="15656" max="15656" width="14.42578125" style="1033" customWidth="1"/>
    <col min="15657" max="15657" width="4.140625" style="1033" customWidth="1"/>
    <col min="15658" max="15658" width="14.42578125" style="1033" customWidth="1"/>
    <col min="15659" max="15854" width="11" style="1033"/>
    <col min="15855" max="15855" width="33.85546875" style="1033" customWidth="1"/>
    <col min="15856" max="15856" width="10" style="1033" customWidth="1"/>
    <col min="15857" max="15857" width="8.85546875" style="1033" customWidth="1"/>
    <col min="15858" max="15858" width="6.85546875" style="1033" customWidth="1"/>
    <col min="15859" max="15859" width="5.42578125" style="1033" customWidth="1"/>
    <col min="15860" max="15861" width="7.5703125" style="1033" customWidth="1"/>
    <col min="15862" max="15862" width="30.140625" style="1033" customWidth="1"/>
    <col min="15863" max="15863" width="2.5703125" style="1033" customWidth="1"/>
    <col min="15864" max="15864" width="19.42578125" style="1033" customWidth="1"/>
    <col min="15865" max="15869" width="9.42578125" style="1033" customWidth="1"/>
    <col min="15870" max="15870" width="32.5703125" style="1033" customWidth="1"/>
    <col min="15871" max="15885" width="11" style="1033" customWidth="1"/>
    <col min="15886" max="15886" width="37.42578125" style="1033" customWidth="1"/>
    <col min="15887" max="15888" width="11" style="1033" customWidth="1"/>
    <col min="15889" max="15898" width="9.85546875" style="1033" customWidth="1"/>
    <col min="15899" max="15902" width="11" style="1033" customWidth="1"/>
    <col min="15903" max="15903" width="14.42578125" style="1033" customWidth="1"/>
    <col min="15904" max="15904" width="4.140625" style="1033" customWidth="1"/>
    <col min="15905" max="15905" width="13.42578125" style="1033" customWidth="1"/>
    <col min="15906" max="15906" width="28.140625" style="1033" customWidth="1"/>
    <col min="15907" max="15907" width="11" style="1033" customWidth="1"/>
    <col min="15908" max="15908" width="14.42578125" style="1033" customWidth="1"/>
    <col min="15909" max="15909" width="4.140625" style="1033" customWidth="1"/>
    <col min="15910" max="15911" width="11" style="1033" customWidth="1"/>
    <col min="15912" max="15912" width="14.42578125" style="1033" customWidth="1"/>
    <col min="15913" max="15913" width="4.140625" style="1033" customWidth="1"/>
    <col min="15914" max="15914" width="14.42578125" style="1033" customWidth="1"/>
    <col min="15915" max="16110" width="11" style="1033"/>
    <col min="16111" max="16111" width="33.85546875" style="1033" customWidth="1"/>
    <col min="16112" max="16112" width="10" style="1033" customWidth="1"/>
    <col min="16113" max="16113" width="8.85546875" style="1033" customWidth="1"/>
    <col min="16114" max="16114" width="6.85546875" style="1033" customWidth="1"/>
    <col min="16115" max="16115" width="5.42578125" style="1033" customWidth="1"/>
    <col min="16116" max="16117" width="7.5703125" style="1033" customWidth="1"/>
    <col min="16118" max="16118" width="30.140625" style="1033" customWidth="1"/>
    <col min="16119" max="16119" width="2.5703125" style="1033" customWidth="1"/>
    <col min="16120" max="16120" width="19.42578125" style="1033" customWidth="1"/>
    <col min="16121" max="16125" width="9.42578125" style="1033" customWidth="1"/>
    <col min="16126" max="16126" width="32.5703125" style="1033" customWidth="1"/>
    <col min="16127" max="16141" width="11" style="1033" customWidth="1"/>
    <col min="16142" max="16142" width="37.42578125" style="1033" customWidth="1"/>
    <col min="16143" max="16144" width="11" style="1033" customWidth="1"/>
    <col min="16145" max="16154" width="9.85546875" style="1033" customWidth="1"/>
    <col min="16155" max="16158" width="11" style="1033" customWidth="1"/>
    <col min="16159" max="16159" width="14.42578125" style="1033" customWidth="1"/>
    <col min="16160" max="16160" width="4.140625" style="1033" customWidth="1"/>
    <col min="16161" max="16161" width="13.42578125" style="1033" customWidth="1"/>
    <col min="16162" max="16162" width="28.140625" style="1033" customWidth="1"/>
    <col min="16163" max="16163" width="11" style="1033" customWidth="1"/>
    <col min="16164" max="16164" width="14.42578125" style="1033" customWidth="1"/>
    <col min="16165" max="16165" width="4.140625" style="1033" customWidth="1"/>
    <col min="16166" max="16167" width="11" style="1033" customWidth="1"/>
    <col min="16168" max="16168" width="14.42578125" style="1033" customWidth="1"/>
    <col min="16169" max="16169" width="4.140625" style="1033" customWidth="1"/>
    <col min="16170" max="16170" width="14.42578125" style="1033" customWidth="1"/>
    <col min="16171" max="16384" width="11" style="1033"/>
  </cols>
  <sheetData>
    <row r="1" spans="1:9" s="1012" customFormat="1" ht="24.75" customHeight="1">
      <c r="A1" s="1998" t="s">
        <v>789</v>
      </c>
      <c r="C1" s="1022"/>
      <c r="H1" s="1013" t="s">
        <v>1078</v>
      </c>
    </row>
    <row r="2" spans="1:9" s="1012" customFormat="1" ht="18.95" customHeight="1">
      <c r="A2" s="1999" t="s">
        <v>248</v>
      </c>
      <c r="C2" s="1022"/>
      <c r="H2" s="1015"/>
    </row>
    <row r="3" spans="1:9" s="1016" customFormat="1" ht="18.95" customHeight="1">
      <c r="A3" s="2000" t="s">
        <v>2509</v>
      </c>
      <c r="C3" s="1019"/>
      <c r="E3" s="2641" t="s">
        <v>2508</v>
      </c>
      <c r="F3" s="2641"/>
      <c r="G3" s="2641"/>
      <c r="H3" s="2641"/>
    </row>
    <row r="4" spans="1:9" s="1016" customFormat="1" ht="18.95" customHeight="1">
      <c r="A4" s="1017" t="s">
        <v>1079</v>
      </c>
      <c r="C4" s="1019"/>
      <c r="H4" s="1018"/>
    </row>
    <row r="5" spans="1:9" s="1016" customFormat="1" ht="18.95" customHeight="1">
      <c r="A5" s="1017"/>
      <c r="C5" s="1019"/>
      <c r="H5" s="1018"/>
    </row>
    <row r="6" spans="1:9" s="1012" customFormat="1" ht="16.5" customHeight="1">
      <c r="B6" s="1014" t="s">
        <v>2235</v>
      </c>
      <c r="D6" s="1014" t="s">
        <v>2049</v>
      </c>
      <c r="F6" s="1014" t="s">
        <v>2307</v>
      </c>
      <c r="G6" s="1014"/>
      <c r="H6" s="1021"/>
      <c r="I6" s="2001"/>
    </row>
    <row r="7" spans="1:9" s="1023" customFormat="1" ht="8.1" customHeight="1">
      <c r="H7" s="1024"/>
      <c r="I7" s="423"/>
    </row>
    <row r="8" spans="1:9" s="1023" customFormat="1" ht="8.1" customHeight="1">
      <c r="H8" s="1024"/>
      <c r="I8" s="423"/>
    </row>
    <row r="9" spans="1:9" s="1023" customFormat="1" ht="8.1" customHeight="1">
      <c r="H9" s="1024"/>
      <c r="I9" s="423"/>
    </row>
    <row r="10" spans="1:9" s="1025" customFormat="1" ht="15" customHeight="1">
      <c r="A10" s="1995" t="s">
        <v>1080</v>
      </c>
      <c r="B10" s="2002">
        <v>60915</v>
      </c>
      <c r="D10" s="2002">
        <v>52933</v>
      </c>
      <c r="F10" s="2002">
        <v>49430</v>
      </c>
      <c r="G10" s="1020"/>
      <c r="H10" s="1026" t="s">
        <v>11</v>
      </c>
    </row>
    <row r="11" spans="1:9" s="1025" customFormat="1" ht="15" customHeight="1">
      <c r="A11" s="2003" t="s">
        <v>208</v>
      </c>
      <c r="B11" s="1430">
        <v>38491</v>
      </c>
      <c r="D11" s="1430">
        <v>33321</v>
      </c>
      <c r="F11" s="1430">
        <v>31107</v>
      </c>
      <c r="G11" s="1020"/>
      <c r="H11" s="1027" t="s">
        <v>358</v>
      </c>
    </row>
    <row r="12" spans="1:9" s="1023" customFormat="1" ht="15" customHeight="1">
      <c r="A12" s="1999" t="s">
        <v>1081</v>
      </c>
      <c r="B12" s="1430">
        <f>B10-B13</f>
        <v>59428</v>
      </c>
      <c r="D12" s="1430">
        <f>D10-D13</f>
        <v>51562</v>
      </c>
      <c r="F12" s="1430">
        <v>48449</v>
      </c>
      <c r="G12" s="1012"/>
      <c r="H12" s="1021" t="s">
        <v>1082</v>
      </c>
      <c r="I12" s="1012"/>
    </row>
    <row r="13" spans="1:9" s="1023" customFormat="1" ht="15" customHeight="1">
      <c r="A13" s="1999" t="s">
        <v>1083</v>
      </c>
      <c r="B13" s="1430">
        <v>1487</v>
      </c>
      <c r="D13" s="1430">
        <v>1371</v>
      </c>
      <c r="F13" s="1430">
        <v>981</v>
      </c>
      <c r="G13" s="1012"/>
      <c r="H13" s="1021" t="s">
        <v>1084</v>
      </c>
    </row>
    <row r="14" spans="1:9" s="1023" customFormat="1" ht="11.1" customHeight="1">
      <c r="A14" s="1012"/>
      <c r="B14" s="1012"/>
      <c r="C14" s="1022"/>
      <c r="D14" s="1999" t="s">
        <v>258</v>
      </c>
      <c r="E14" s="1012"/>
      <c r="F14" s="1012"/>
      <c r="G14" s="1012"/>
      <c r="H14" s="1021"/>
    </row>
    <row r="15" spans="1:9" s="1023" customFormat="1" ht="11.1" customHeight="1">
      <c r="A15" s="1012"/>
      <c r="B15" s="1012"/>
      <c r="C15" s="1022"/>
      <c r="D15" s="1999"/>
      <c r="E15" s="1012"/>
      <c r="F15" s="1012"/>
      <c r="G15" s="1012"/>
      <c r="H15" s="1021"/>
    </row>
    <row r="16" spans="1:9" s="1023" customFormat="1" ht="11.1" customHeight="1">
      <c r="A16" s="1012"/>
      <c r="B16" s="1012"/>
      <c r="C16" s="1022"/>
      <c r="D16" s="1999"/>
      <c r="E16" s="1012"/>
      <c r="F16" s="1012"/>
      <c r="G16" s="1012"/>
      <c r="H16" s="1021"/>
    </row>
    <row r="17" spans="1:9" s="1023" customFormat="1" ht="20.25" customHeight="1">
      <c r="A17" s="2004" t="s">
        <v>2510</v>
      </c>
      <c r="B17" s="2005"/>
      <c r="C17" s="1215"/>
      <c r="D17" s="2005"/>
      <c r="E17" s="2641" t="s">
        <v>2511</v>
      </c>
      <c r="F17" s="2641"/>
      <c r="G17" s="2641"/>
      <c r="H17" s="2641"/>
    </row>
    <row r="18" spans="1:9" s="1023" customFormat="1" ht="16.5" customHeight="1">
      <c r="A18" s="2004" t="s">
        <v>1085</v>
      </c>
      <c r="B18" s="1012"/>
      <c r="C18" s="1022"/>
      <c r="D18" s="1012"/>
      <c r="E18" s="423"/>
      <c r="F18" s="1012"/>
      <c r="G18" s="1012"/>
      <c r="H18" s="1994" t="s">
        <v>1086</v>
      </c>
      <c r="I18" s="1022"/>
    </row>
    <row r="19" spans="1:9" s="1023" customFormat="1" ht="16.5" customHeight="1">
      <c r="A19" s="1995"/>
      <c r="B19" s="1012"/>
      <c r="C19" s="1022"/>
      <c r="D19" s="1012"/>
      <c r="E19" s="423"/>
      <c r="F19" s="1012"/>
      <c r="G19" s="1012"/>
      <c r="H19" s="1026"/>
      <c r="I19" s="1022"/>
    </row>
    <row r="20" spans="1:9" s="1012" customFormat="1" ht="16.5" customHeight="1">
      <c r="B20" s="2642"/>
      <c r="C20" s="2642"/>
      <c r="I20" s="1022"/>
    </row>
    <row r="21" spans="1:9" s="1012" customFormat="1" ht="13.5" customHeight="1">
      <c r="A21" s="1953" t="s">
        <v>2236</v>
      </c>
      <c r="B21" s="2644"/>
      <c r="C21" s="2644"/>
      <c r="H21" s="1589" t="s">
        <v>2235</v>
      </c>
      <c r="I21" s="1429"/>
    </row>
    <row r="22" spans="1:9" s="1012" customFormat="1" ht="13.5" customHeight="1">
      <c r="A22" s="2006"/>
      <c r="B22" s="1020" t="s">
        <v>11</v>
      </c>
      <c r="C22" s="1014" t="s">
        <v>263</v>
      </c>
      <c r="F22" s="2643" t="s">
        <v>1482</v>
      </c>
      <c r="G22" s="2643"/>
      <c r="H22" s="1032"/>
      <c r="I22" s="1429"/>
    </row>
    <row r="23" spans="1:9" s="1012" customFormat="1" ht="13.5" customHeight="1">
      <c r="B23" s="1014" t="s">
        <v>27</v>
      </c>
      <c r="C23" s="1014" t="s">
        <v>28</v>
      </c>
      <c r="F23" s="2645" t="s">
        <v>1087</v>
      </c>
      <c r="G23" s="2645"/>
      <c r="H23" s="1021"/>
      <c r="I23" s="1014"/>
    </row>
    <row r="24" spans="1:9" s="1012" customFormat="1" ht="8.1" customHeight="1">
      <c r="B24" s="1014"/>
      <c r="C24" s="1014"/>
      <c r="F24" s="1014"/>
      <c r="G24" s="1014"/>
      <c r="H24" s="1021"/>
      <c r="I24" s="1014"/>
    </row>
    <row r="25" spans="1:9" s="1023" customFormat="1" ht="15.95" customHeight="1">
      <c r="A25" s="2006" t="s">
        <v>1088</v>
      </c>
      <c r="B25" s="2007">
        <v>1000</v>
      </c>
      <c r="C25" s="2007">
        <v>1000</v>
      </c>
      <c r="D25" s="1029"/>
      <c r="F25" s="1029">
        <v>81</v>
      </c>
      <c r="H25" s="1021" t="s">
        <v>1089</v>
      </c>
      <c r="I25" s="2008"/>
    </row>
    <row r="26" spans="1:9" s="1023" customFormat="1" ht="15.95" customHeight="1">
      <c r="A26" s="2006" t="s">
        <v>1090</v>
      </c>
      <c r="B26" s="2007">
        <v>2400</v>
      </c>
      <c r="C26" s="2009">
        <v>0</v>
      </c>
      <c r="D26" s="1029"/>
      <c r="F26" s="1029">
        <v>54</v>
      </c>
      <c r="H26" s="1021" t="s">
        <v>2224</v>
      </c>
      <c r="I26" s="2008"/>
    </row>
    <row r="27" spans="1:9" s="1023" customFormat="1" ht="15.95" customHeight="1">
      <c r="A27" s="2006" t="s">
        <v>1091</v>
      </c>
      <c r="B27" s="2007">
        <v>2200</v>
      </c>
      <c r="C27" s="2007">
        <v>2200</v>
      </c>
      <c r="D27" s="1029"/>
      <c r="F27" s="1029">
        <v>36</v>
      </c>
      <c r="H27" s="1021" t="s">
        <v>2225</v>
      </c>
      <c r="I27" s="2008"/>
    </row>
    <row r="28" spans="1:9" s="1023" customFormat="1" ht="15.95" customHeight="1">
      <c r="A28" s="2006" t="s">
        <v>1092</v>
      </c>
      <c r="B28" s="2007">
        <v>1582</v>
      </c>
      <c r="C28" s="2007">
        <v>675</v>
      </c>
      <c r="D28" s="1029"/>
      <c r="F28" s="1029">
        <v>93</v>
      </c>
      <c r="H28" s="1021" t="s">
        <v>1093</v>
      </c>
      <c r="I28" s="2008"/>
    </row>
    <row r="29" spans="1:9" s="1023" customFormat="1" ht="15.95" customHeight="1">
      <c r="A29" s="2006" t="s">
        <v>1094</v>
      </c>
      <c r="B29" s="2007">
        <v>2496</v>
      </c>
      <c r="C29" s="2007">
        <v>1488</v>
      </c>
      <c r="D29" s="1029"/>
      <c r="F29" s="1029">
        <v>225</v>
      </c>
      <c r="H29" s="1021" t="s">
        <v>1095</v>
      </c>
      <c r="I29" s="2008"/>
    </row>
    <row r="30" spans="1:9" s="1023" customFormat="1" ht="15.95" customHeight="1">
      <c r="A30" s="2006" t="s">
        <v>1096</v>
      </c>
      <c r="B30" s="2007">
        <v>2708</v>
      </c>
      <c r="C30" s="2009">
        <v>0</v>
      </c>
      <c r="D30" s="1029"/>
      <c r="F30" s="1029">
        <v>78</v>
      </c>
      <c r="H30" s="1021" t="s">
        <v>1097</v>
      </c>
      <c r="I30" s="2008"/>
    </row>
    <row r="31" spans="1:9" s="1023" customFormat="1" ht="15.95" customHeight="1">
      <c r="A31" s="2006" t="s">
        <v>1098</v>
      </c>
      <c r="B31" s="2007">
        <v>2760</v>
      </c>
      <c r="C31" s="2007">
        <v>2760</v>
      </c>
      <c r="D31" s="1029"/>
      <c r="F31" s="1029">
        <v>58</v>
      </c>
      <c r="H31" s="1021" t="s">
        <v>1099</v>
      </c>
      <c r="I31" s="2008"/>
    </row>
    <row r="32" spans="1:9" s="1023" customFormat="1" ht="15">
      <c r="A32" s="2010" t="s">
        <v>1100</v>
      </c>
      <c r="B32" s="2007">
        <v>960</v>
      </c>
      <c r="C32" s="2007">
        <v>960</v>
      </c>
      <c r="D32" s="1029"/>
      <c r="F32" s="1029">
        <v>37</v>
      </c>
      <c r="G32" s="2011"/>
      <c r="H32" s="1030" t="s">
        <v>1101</v>
      </c>
      <c r="I32" s="2008"/>
    </row>
    <row r="33" spans="1:9" s="1023" customFormat="1" ht="15.95" customHeight="1">
      <c r="A33" s="2012" t="s">
        <v>1102</v>
      </c>
      <c r="B33" s="2007">
        <v>2168</v>
      </c>
      <c r="C33" s="2007">
        <v>2168</v>
      </c>
      <c r="D33" s="1029"/>
      <c r="F33" s="1029">
        <v>20</v>
      </c>
      <c r="H33" s="1028" t="s">
        <v>1103</v>
      </c>
      <c r="I33" s="2008"/>
    </row>
    <row r="34" spans="1:9" s="1023" customFormat="1" ht="15.95" customHeight="1">
      <c r="A34" s="2006" t="s">
        <v>1104</v>
      </c>
      <c r="B34" s="2007">
        <v>3868</v>
      </c>
      <c r="C34" s="2007">
        <v>2266</v>
      </c>
      <c r="D34" s="1029"/>
      <c r="F34" s="1029">
        <v>50</v>
      </c>
      <c r="H34" s="1021" t="s">
        <v>1105</v>
      </c>
      <c r="I34" s="2008"/>
    </row>
    <row r="35" spans="1:9" s="1023" customFormat="1" ht="15.95" customHeight="1">
      <c r="A35" s="2006" t="s">
        <v>1106</v>
      </c>
      <c r="B35" s="2007">
        <v>5288</v>
      </c>
      <c r="C35" s="2007">
        <v>3044</v>
      </c>
      <c r="D35" s="1029"/>
      <c r="F35" s="1029">
        <v>58</v>
      </c>
      <c r="H35" s="1021" t="s">
        <v>1107</v>
      </c>
      <c r="I35" s="2008"/>
    </row>
    <row r="36" spans="1:9" s="1023" customFormat="1" ht="15.95" customHeight="1">
      <c r="A36" s="2006" t="s">
        <v>1108</v>
      </c>
      <c r="B36" s="2007">
        <v>4246</v>
      </c>
      <c r="C36" s="2007">
        <v>2998</v>
      </c>
      <c r="D36" s="1029"/>
      <c r="F36" s="1029">
        <v>123</v>
      </c>
      <c r="H36" s="1021" t="s">
        <v>1109</v>
      </c>
      <c r="I36" s="2008"/>
    </row>
    <row r="37" spans="1:9" s="1023" customFormat="1" ht="15.95" customHeight="1">
      <c r="A37" s="1999" t="s">
        <v>1110</v>
      </c>
      <c r="B37" s="2007">
        <v>1771</v>
      </c>
      <c r="C37" s="2007">
        <v>1517</v>
      </c>
      <c r="D37" s="1029"/>
      <c r="F37" s="1029">
        <v>31</v>
      </c>
      <c r="H37" s="1021" t="s">
        <v>1111</v>
      </c>
      <c r="I37" s="2008"/>
    </row>
    <row r="38" spans="1:9" s="1023" customFormat="1" ht="15.95" customHeight="1">
      <c r="A38" s="2449" t="s">
        <v>2303</v>
      </c>
      <c r="B38" s="2450">
        <v>1392</v>
      </c>
      <c r="C38" s="2450">
        <v>1392</v>
      </c>
      <c r="D38" s="2451"/>
      <c r="E38" s="2137"/>
      <c r="F38" s="2451">
        <v>2</v>
      </c>
      <c r="G38" s="2137"/>
      <c r="H38" s="2449" t="s">
        <v>2304</v>
      </c>
      <c r="I38" s="2008"/>
    </row>
    <row r="39" spans="1:9" s="1023" customFormat="1" ht="15.95" customHeight="1">
      <c r="A39" s="2138" t="s">
        <v>1112</v>
      </c>
      <c r="B39" s="2450">
        <v>2668</v>
      </c>
      <c r="C39" s="2450">
        <v>1908</v>
      </c>
      <c r="D39" s="2451"/>
      <c r="E39" s="2137"/>
      <c r="F39" s="2451">
        <v>61</v>
      </c>
      <c r="G39" s="2137"/>
      <c r="H39" s="2141" t="s">
        <v>1113</v>
      </c>
      <c r="I39" s="2008"/>
    </row>
    <row r="40" spans="1:9" s="1023" customFormat="1" ht="15.95" customHeight="1">
      <c r="A40" s="2138" t="s">
        <v>1114</v>
      </c>
      <c r="B40" s="2450">
        <v>1494</v>
      </c>
      <c r="C40" s="2450">
        <v>848</v>
      </c>
      <c r="D40" s="2137"/>
      <c r="E40" s="2137"/>
      <c r="F40" s="2451">
        <v>80</v>
      </c>
      <c r="G40" s="2137"/>
      <c r="H40" s="2141" t="s">
        <v>1115</v>
      </c>
      <c r="I40" s="2008"/>
    </row>
    <row r="41" spans="1:9" s="1023" customFormat="1" ht="15">
      <c r="A41" s="2451" t="s">
        <v>1803</v>
      </c>
      <c r="B41" s="2450">
        <v>1324</v>
      </c>
      <c r="C41" s="2450">
        <v>1324</v>
      </c>
      <c r="D41" s="2137"/>
      <c r="E41" s="2137"/>
      <c r="F41" s="2451">
        <v>23</v>
      </c>
      <c r="G41" s="2452"/>
      <c r="H41" s="2449" t="s">
        <v>1804</v>
      </c>
      <c r="I41" s="2008"/>
    </row>
    <row r="42" spans="1:9" s="1023" customFormat="1" ht="15.95" customHeight="1">
      <c r="A42" s="2138" t="s">
        <v>1116</v>
      </c>
      <c r="B42" s="2450">
        <v>1656</v>
      </c>
      <c r="C42" s="2450">
        <v>1176</v>
      </c>
      <c r="D42" s="2137"/>
      <c r="E42" s="2137"/>
      <c r="F42" s="2451">
        <v>68</v>
      </c>
      <c r="G42" s="2137"/>
      <c r="H42" s="2141" t="s">
        <v>1117</v>
      </c>
      <c r="I42" s="2008"/>
    </row>
    <row r="43" spans="1:9" s="1023" customFormat="1" ht="15.95" customHeight="1">
      <c r="A43" s="2453" t="s">
        <v>1805</v>
      </c>
      <c r="B43" s="2450">
        <v>2730</v>
      </c>
      <c r="C43" s="2450">
        <v>1032</v>
      </c>
      <c r="D43" s="2137"/>
      <c r="E43" s="2137"/>
      <c r="F43" s="2451">
        <v>102</v>
      </c>
      <c r="G43" s="2137"/>
      <c r="H43" s="2141" t="s">
        <v>1806</v>
      </c>
      <c r="I43" s="2008"/>
    </row>
    <row r="44" spans="1:9" s="1023" customFormat="1" ht="15.95" customHeight="1">
      <c r="A44" s="2453" t="s">
        <v>1118</v>
      </c>
      <c r="B44" s="2450">
        <v>2711</v>
      </c>
      <c r="C44" s="2450">
        <v>1929</v>
      </c>
      <c r="D44" s="2137"/>
      <c r="E44" s="2137"/>
      <c r="F44" s="2451">
        <v>24</v>
      </c>
      <c r="G44" s="2137"/>
      <c r="H44" s="2141" t="s">
        <v>1119</v>
      </c>
      <c r="I44" s="2008"/>
    </row>
    <row r="45" spans="1:9" s="1023" customFormat="1" ht="15.95" customHeight="1">
      <c r="A45" s="2453" t="s">
        <v>1120</v>
      </c>
      <c r="B45" s="2450">
        <v>2880</v>
      </c>
      <c r="C45" s="2450">
        <v>1664</v>
      </c>
      <c r="D45" s="2137"/>
      <c r="E45" s="2137"/>
      <c r="F45" s="2451">
        <v>30</v>
      </c>
      <c r="G45" s="2137"/>
      <c r="H45" s="2141" t="s">
        <v>1121</v>
      </c>
      <c r="I45" s="2008"/>
    </row>
    <row r="46" spans="1:9" s="1023" customFormat="1" ht="15">
      <c r="A46" s="2454" t="s">
        <v>1122</v>
      </c>
      <c r="B46" s="2450">
        <v>1680</v>
      </c>
      <c r="C46" s="2450">
        <v>1200</v>
      </c>
      <c r="D46" s="2137"/>
      <c r="E46" s="2137"/>
      <c r="F46" s="2451">
        <v>43</v>
      </c>
      <c r="G46" s="2452"/>
      <c r="H46" s="2455" t="s">
        <v>1123</v>
      </c>
      <c r="I46" s="2008"/>
    </row>
    <row r="47" spans="1:9" s="1023" customFormat="1" ht="15" customHeight="1">
      <c r="A47" s="2453" t="s">
        <v>1124</v>
      </c>
      <c r="B47" s="2450">
        <v>1800</v>
      </c>
      <c r="C47" s="2450">
        <v>910</v>
      </c>
      <c r="D47" s="2137"/>
      <c r="E47" s="2137"/>
      <c r="F47" s="2451">
        <v>3</v>
      </c>
      <c r="G47" s="2137"/>
      <c r="H47" s="2456" t="s">
        <v>1125</v>
      </c>
      <c r="I47" s="2008"/>
    </row>
    <row r="48" spans="1:9" s="1023" customFormat="1" ht="15.95" customHeight="1">
      <c r="A48" s="2138" t="s">
        <v>1126</v>
      </c>
      <c r="B48" s="2450">
        <v>736</v>
      </c>
      <c r="C48" s="2450">
        <v>736</v>
      </c>
      <c r="D48" s="2137"/>
      <c r="E48" s="2137"/>
      <c r="F48" s="2451">
        <v>8</v>
      </c>
      <c r="G48" s="2137"/>
      <c r="H48" s="2141" t="s">
        <v>1127</v>
      </c>
      <c r="I48" s="2008"/>
    </row>
    <row r="49" spans="1:9" s="1023" customFormat="1" ht="15.95" customHeight="1">
      <c r="A49" s="2449" t="s">
        <v>2305</v>
      </c>
      <c r="B49" s="2450">
        <v>1300</v>
      </c>
      <c r="C49" s="2450">
        <v>524</v>
      </c>
      <c r="D49" s="2137"/>
      <c r="E49" s="2137"/>
      <c r="F49" s="2451">
        <v>4</v>
      </c>
      <c r="G49" s="2137"/>
      <c r="H49" s="2449" t="s">
        <v>2306</v>
      </c>
      <c r="I49" s="2008"/>
    </row>
    <row r="50" spans="1:9" s="1023" customFormat="1" ht="15.95" customHeight="1">
      <c r="A50" s="1999" t="s">
        <v>1128</v>
      </c>
      <c r="B50" s="2007">
        <v>1344</v>
      </c>
      <c r="C50" s="2007">
        <v>566</v>
      </c>
      <c r="F50" s="1029">
        <v>21</v>
      </c>
      <c r="H50" s="1028" t="s">
        <v>1129</v>
      </c>
      <c r="I50" s="2008"/>
    </row>
    <row r="51" spans="1:9" s="1023" customFormat="1" ht="15.95" customHeight="1">
      <c r="A51" s="1999" t="s">
        <v>1397</v>
      </c>
      <c r="B51" s="2007">
        <v>432</v>
      </c>
      <c r="C51" s="2007">
        <v>432</v>
      </c>
      <c r="F51" s="2009">
        <v>0</v>
      </c>
      <c r="H51" s="1021" t="s">
        <v>1130</v>
      </c>
      <c r="I51" s="2008"/>
    </row>
    <row r="52" spans="1:9" s="1023" customFormat="1" ht="15.95" customHeight="1">
      <c r="A52" s="1999" t="s">
        <v>1131</v>
      </c>
      <c r="B52" s="2007">
        <v>766</v>
      </c>
      <c r="C52" s="2007">
        <v>322</v>
      </c>
      <c r="F52" s="1029">
        <v>16</v>
      </c>
      <c r="H52" s="1021" t="s">
        <v>1132</v>
      </c>
      <c r="I52" s="2008"/>
    </row>
    <row r="53" spans="1:9" s="1023" customFormat="1" ht="15.95" customHeight="1">
      <c r="A53" s="2138" t="s">
        <v>2210</v>
      </c>
      <c r="B53" s="2139" t="s">
        <v>2218</v>
      </c>
      <c r="C53" s="2139" t="s">
        <v>2218</v>
      </c>
      <c r="D53" s="2137"/>
      <c r="E53" s="2137"/>
      <c r="F53" s="2140" t="s">
        <v>2218</v>
      </c>
      <c r="G53" s="2137"/>
      <c r="H53" s="2141" t="s">
        <v>2211</v>
      </c>
      <c r="I53" s="2008"/>
    </row>
    <row r="54" spans="1:9" s="1023" customFormat="1" ht="15.95" customHeight="1">
      <c r="A54" s="1999" t="s">
        <v>1133</v>
      </c>
      <c r="B54" s="2007">
        <v>703</v>
      </c>
      <c r="C54" s="2007">
        <v>351</v>
      </c>
      <c r="F54" s="1029">
        <v>7</v>
      </c>
      <c r="H54" s="1031" t="s">
        <v>1134</v>
      </c>
      <c r="I54" s="2008"/>
    </row>
    <row r="55" spans="1:9" s="1023" customFormat="1" ht="15.95" customHeight="1">
      <c r="A55" s="1999" t="s">
        <v>1135</v>
      </c>
      <c r="B55" s="2007">
        <v>736</v>
      </c>
      <c r="C55" s="2007">
        <v>425</v>
      </c>
      <c r="F55" s="1029">
        <v>26</v>
      </c>
      <c r="H55" s="1028" t="s">
        <v>1136</v>
      </c>
      <c r="I55" s="2008"/>
    </row>
    <row r="56" spans="1:9" s="1023" customFormat="1" ht="15.95" customHeight="1">
      <c r="A56" s="1239" t="s">
        <v>1137</v>
      </c>
      <c r="B56" s="2007">
        <v>548</v>
      </c>
      <c r="C56" s="2007">
        <v>356</v>
      </c>
      <c r="F56" s="1029">
        <v>21</v>
      </c>
      <c r="H56" s="1021" t="s">
        <v>1138</v>
      </c>
      <c r="I56" s="2008"/>
    </row>
    <row r="57" spans="1:9" s="423" customFormat="1" ht="14.25" customHeight="1">
      <c r="A57" s="1999" t="s">
        <v>1139</v>
      </c>
      <c r="B57" s="2007">
        <v>72</v>
      </c>
      <c r="C57" s="2007">
        <v>72</v>
      </c>
      <c r="D57" s="1023"/>
      <c r="E57" s="1023"/>
      <c r="F57" s="1029">
        <v>4</v>
      </c>
      <c r="G57" s="1023"/>
      <c r="H57" s="1021" t="s">
        <v>1140</v>
      </c>
      <c r="I57" s="2014"/>
    </row>
    <row r="58" spans="1:9" s="1012" customFormat="1" ht="21.75" customHeight="1">
      <c r="A58" s="1239" t="s">
        <v>1141</v>
      </c>
      <c r="B58" s="2007">
        <v>496</v>
      </c>
      <c r="C58" s="2007">
        <v>248</v>
      </c>
      <c r="D58" s="423"/>
      <c r="E58" s="423"/>
      <c r="F58" s="2009">
        <v>0</v>
      </c>
      <c r="G58" s="2013"/>
      <c r="H58" s="1021" t="s">
        <v>1142</v>
      </c>
    </row>
    <row r="59" spans="1:9" s="121" customFormat="1" ht="9" customHeight="1">
      <c r="A59" s="1995" t="s">
        <v>207</v>
      </c>
      <c r="B59" s="2015">
        <f>SUM(B25:B58)</f>
        <v>60915</v>
      </c>
      <c r="C59" s="868">
        <f>SUM(C25:C58)</f>
        <v>38491</v>
      </c>
      <c r="D59" s="2015"/>
      <c r="E59" s="2015"/>
      <c r="F59" s="2639">
        <f>SUM(F25:G58)</f>
        <v>1487</v>
      </c>
      <c r="G59" s="2639"/>
      <c r="H59" s="1026" t="s">
        <v>1000</v>
      </c>
    </row>
    <row r="60" spans="1:9" s="121" customFormat="1" ht="12.75" customHeight="1">
      <c r="B60" s="1033"/>
      <c r="C60" s="1050"/>
      <c r="D60" s="1033"/>
      <c r="E60" s="1033"/>
      <c r="F60" s="1033"/>
      <c r="G60" s="1033"/>
    </row>
    <row r="61" spans="1:9" ht="12.75" customHeight="1">
      <c r="A61" s="1784" t="s">
        <v>1143</v>
      </c>
      <c r="H61" s="1431" t="s">
        <v>2399</v>
      </c>
    </row>
    <row r="62" spans="1:9" ht="21" customHeight="1">
      <c r="A62" s="2016" t="s">
        <v>2212</v>
      </c>
      <c r="H62" s="1431" t="s">
        <v>2213</v>
      </c>
    </row>
    <row r="63" spans="1:9" ht="12.75" customHeight="1">
      <c r="A63" s="1784" t="s">
        <v>1802</v>
      </c>
      <c r="B63" s="2017"/>
      <c r="C63" s="2018"/>
      <c r="D63" s="2019"/>
      <c r="E63" s="928"/>
      <c r="H63" s="1825" t="s">
        <v>2023</v>
      </c>
    </row>
    <row r="64" spans="1:9" ht="12.75" customHeight="1">
      <c r="A64" s="1794"/>
      <c r="B64" s="2020"/>
      <c r="C64" s="935"/>
      <c r="D64" s="935"/>
      <c r="E64" s="121"/>
      <c r="G64" s="121"/>
      <c r="H64" s="932"/>
    </row>
    <row r="65" spans="1:8" ht="12.75" customHeight="1">
      <c r="A65" s="1034"/>
      <c r="B65" s="1034"/>
      <c r="C65" s="1216"/>
      <c r="D65" s="1034"/>
      <c r="E65" s="1034"/>
      <c r="F65" s="1034"/>
      <c r="G65" s="1034"/>
      <c r="H65" s="1034"/>
    </row>
    <row r="66" spans="1:8" ht="12.75" customHeight="1"/>
    <row r="67" spans="1:8" ht="12.75" customHeight="1"/>
    <row r="68" spans="1:8" ht="12.75" customHeight="1"/>
    <row r="69" spans="1:8" ht="12.75" customHeight="1"/>
    <row r="70" spans="1:8" ht="12.75" customHeight="1">
      <c r="B70" s="1033">
        <f>IF(B59=F10,1,0)</f>
        <v>0</v>
      </c>
      <c r="C70" s="1050">
        <f>IF(C59=F11,1,0)</f>
        <v>0</v>
      </c>
      <c r="F70" s="2640"/>
      <c r="G70" s="2640"/>
    </row>
  </sheetData>
  <mergeCells count="8">
    <mergeCell ref="F59:G59"/>
    <mergeCell ref="F70:G70"/>
    <mergeCell ref="E3:H3"/>
    <mergeCell ref="E17:H17"/>
    <mergeCell ref="B20:C20"/>
    <mergeCell ref="F22:G22"/>
    <mergeCell ref="B21:C21"/>
    <mergeCell ref="F23:G23"/>
  </mergeCells>
  <conditionalFormatting sqref="B70:G70">
    <cfRule type="cellIs" dxfId="0" priority="1" operator="equal">
      <formula>1</formula>
    </cfRule>
  </conditionalFormatting>
  <printOptions gridLinesSet="0"/>
  <pageMargins left="0.78740157480314965" right="0.6484375" top="0.84375" bottom="0.78125" header="0.51181102362204722" footer="0.51181102362204722"/>
  <pageSetup paperSize="9" scale="75" pageOrder="overThenDown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A1:E115"/>
  <sheetViews>
    <sheetView view="pageLayout" zoomScale="70" zoomScalePageLayoutView="70" workbookViewId="0"/>
  </sheetViews>
  <sheetFormatPr baseColWidth="10" defaultRowHeight="15"/>
  <cols>
    <col min="1" max="1" width="32" customWidth="1"/>
    <col min="2" max="3" width="14.7109375" customWidth="1"/>
    <col min="4" max="4" width="17" customWidth="1"/>
    <col min="5" max="5" width="35" customWidth="1"/>
  </cols>
  <sheetData>
    <row r="1" spans="1:5" ht="22.5">
      <c r="A1" s="88" t="s">
        <v>0</v>
      </c>
      <c r="B1" s="89"/>
      <c r="C1" s="89"/>
      <c r="D1" s="89"/>
      <c r="E1" s="90" t="s">
        <v>1</v>
      </c>
    </row>
    <row r="2" spans="1:5">
      <c r="A2" s="89"/>
      <c r="B2" s="89"/>
      <c r="C2" s="89"/>
      <c r="D2" s="89"/>
      <c r="E2" s="91"/>
    </row>
    <row r="3" spans="1:5" ht="20.25">
      <c r="A3" s="92" t="s">
        <v>202</v>
      </c>
      <c r="B3" s="93"/>
      <c r="C3" s="94"/>
      <c r="D3" s="2498" t="s">
        <v>203</v>
      </c>
      <c r="E3" s="2498"/>
    </row>
    <row r="4" spans="1:5" ht="20.25">
      <c r="A4" s="95" t="s">
        <v>2244</v>
      </c>
      <c r="B4" s="93"/>
      <c r="C4" s="93"/>
      <c r="D4" s="93"/>
      <c r="E4" s="96" t="s">
        <v>2243</v>
      </c>
    </row>
    <row r="5" spans="1:5" ht="20.25">
      <c r="A5" s="95" t="s">
        <v>204</v>
      </c>
      <c r="B5" s="89"/>
      <c r="C5" s="89"/>
      <c r="D5" s="89"/>
      <c r="E5" s="96" t="s">
        <v>205</v>
      </c>
    </row>
    <row r="6" spans="1:5" ht="18.75">
      <c r="A6" s="95"/>
      <c r="B6" s="89"/>
      <c r="C6" s="89"/>
      <c r="D6" s="89"/>
      <c r="E6" s="89"/>
    </row>
    <row r="7" spans="1:5">
      <c r="A7" s="2172" t="s">
        <v>2236</v>
      </c>
      <c r="B7" s="2499" t="s">
        <v>1815</v>
      </c>
      <c r="C7" s="2499"/>
      <c r="D7" s="2497" t="s">
        <v>24</v>
      </c>
      <c r="E7" s="1589" t="s">
        <v>2235</v>
      </c>
    </row>
    <row r="8" spans="1:5" ht="15.75">
      <c r="A8" s="98"/>
      <c r="B8" s="2184" t="s">
        <v>11</v>
      </c>
      <c r="C8" s="2184" t="s">
        <v>25</v>
      </c>
      <c r="D8" s="2497"/>
      <c r="E8" s="99"/>
    </row>
    <row r="9" spans="1:5">
      <c r="A9" s="37"/>
      <c r="B9" s="101" t="s">
        <v>207</v>
      </c>
      <c r="C9" s="101" t="s">
        <v>208</v>
      </c>
      <c r="D9" s="2185" t="s">
        <v>26</v>
      </c>
      <c r="E9" s="39"/>
    </row>
    <row r="10" spans="1:5">
      <c r="A10" s="100"/>
      <c r="B10" s="101"/>
      <c r="C10" s="101"/>
      <c r="D10" s="101"/>
      <c r="E10" s="100"/>
    </row>
    <row r="11" spans="1:5">
      <c r="A11" s="2161" t="s">
        <v>29</v>
      </c>
      <c r="B11" s="2162">
        <f>SUM(B12:B19)</f>
        <v>89945</v>
      </c>
      <c r="C11" s="2162">
        <f>SUM(C12:C19)</f>
        <v>43579</v>
      </c>
      <c r="D11" s="2162">
        <f>SUM(D12:D19)</f>
        <v>5561</v>
      </c>
      <c r="E11" s="2186" t="s">
        <v>30</v>
      </c>
    </row>
    <row r="12" spans="1:5">
      <c r="A12" s="2163" t="s">
        <v>31</v>
      </c>
      <c r="B12" s="2164">
        <v>9466</v>
      </c>
      <c r="C12" s="2164">
        <v>4583</v>
      </c>
      <c r="D12" s="2164">
        <v>563</v>
      </c>
      <c r="E12" s="2187" t="s">
        <v>32</v>
      </c>
    </row>
    <row r="13" spans="1:5">
      <c r="A13" s="2163" t="s">
        <v>33</v>
      </c>
      <c r="B13" s="2164">
        <v>11061</v>
      </c>
      <c r="C13" s="2164">
        <v>5373</v>
      </c>
      <c r="D13" s="2164">
        <v>749</v>
      </c>
      <c r="E13" s="2187" t="s">
        <v>34</v>
      </c>
    </row>
    <row r="14" spans="1:5">
      <c r="A14" s="2165" t="s">
        <v>35</v>
      </c>
      <c r="B14" s="2164">
        <v>3937</v>
      </c>
      <c r="C14" s="2164">
        <v>1888</v>
      </c>
      <c r="D14" s="2164">
        <v>241</v>
      </c>
      <c r="E14" s="2187" t="s">
        <v>36</v>
      </c>
    </row>
    <row r="15" spans="1:5">
      <c r="A15" s="2166" t="s">
        <v>37</v>
      </c>
      <c r="B15" s="2164">
        <v>12444</v>
      </c>
      <c r="C15" s="2164">
        <v>6054</v>
      </c>
      <c r="D15" s="2164">
        <v>896</v>
      </c>
      <c r="E15" s="2187" t="s">
        <v>38</v>
      </c>
    </row>
    <row r="16" spans="1:5">
      <c r="A16" s="2166" t="s">
        <v>39</v>
      </c>
      <c r="B16" s="2164">
        <v>7580</v>
      </c>
      <c r="C16" s="2164">
        <v>3733</v>
      </c>
      <c r="D16" s="2164">
        <v>499</v>
      </c>
      <c r="E16" s="2187" t="s">
        <v>40</v>
      </c>
    </row>
    <row r="17" spans="1:5">
      <c r="A17" s="2166" t="s">
        <v>41</v>
      </c>
      <c r="B17" s="2164">
        <v>25038</v>
      </c>
      <c r="C17" s="2164">
        <v>12086</v>
      </c>
      <c r="D17" s="2164">
        <v>1415</v>
      </c>
      <c r="E17" s="2187" t="s">
        <v>42</v>
      </c>
    </row>
    <row r="18" spans="1:5">
      <c r="A18" s="2166" t="s">
        <v>43</v>
      </c>
      <c r="B18" s="2164">
        <v>15637</v>
      </c>
      <c r="C18" s="2164">
        <v>7572</v>
      </c>
      <c r="D18" s="2164">
        <v>921</v>
      </c>
      <c r="E18" s="2187" t="s">
        <v>44</v>
      </c>
    </row>
    <row r="19" spans="1:5">
      <c r="A19" s="2166" t="s">
        <v>45</v>
      </c>
      <c r="B19" s="2164">
        <v>4782</v>
      </c>
      <c r="C19" s="2164">
        <v>2290</v>
      </c>
      <c r="D19" s="2164">
        <v>277</v>
      </c>
      <c r="E19" s="2187" t="s">
        <v>46</v>
      </c>
    </row>
    <row r="20" spans="1:5">
      <c r="A20" s="2167" t="s">
        <v>47</v>
      </c>
      <c r="B20" s="2162">
        <f>SUM(B21:B28)</f>
        <v>54623</v>
      </c>
      <c r="C20" s="2162">
        <f>SUM(C21:C28)</f>
        <v>26615</v>
      </c>
      <c r="D20" s="2162">
        <f>SUM(D21:D28)</f>
        <v>3424</v>
      </c>
      <c r="E20" s="2188" t="s">
        <v>48</v>
      </c>
    </row>
    <row r="21" spans="1:5">
      <c r="A21" s="2163" t="s">
        <v>49</v>
      </c>
      <c r="B21" s="2164">
        <v>6645</v>
      </c>
      <c r="C21" s="2164">
        <v>3239</v>
      </c>
      <c r="D21" s="2164">
        <v>437</v>
      </c>
      <c r="E21" s="2189" t="s">
        <v>50</v>
      </c>
    </row>
    <row r="22" spans="1:5">
      <c r="A22" s="2163" t="s">
        <v>51</v>
      </c>
      <c r="B22" s="2164">
        <v>4677</v>
      </c>
      <c r="C22" s="2164">
        <v>2291</v>
      </c>
      <c r="D22" s="2164">
        <v>335</v>
      </c>
      <c r="E22" s="2189" t="s">
        <v>52</v>
      </c>
    </row>
    <row r="23" spans="1:5">
      <c r="A23" s="2163" t="s">
        <v>53</v>
      </c>
      <c r="B23" s="2164">
        <v>3791</v>
      </c>
      <c r="C23" s="2164">
        <v>1856</v>
      </c>
      <c r="D23" s="2164">
        <v>336</v>
      </c>
      <c r="E23" s="2189" t="s">
        <v>1408</v>
      </c>
    </row>
    <row r="24" spans="1:5">
      <c r="A24" s="2163" t="s">
        <v>55</v>
      </c>
      <c r="B24" s="2164">
        <v>6215</v>
      </c>
      <c r="C24" s="2164">
        <v>2996</v>
      </c>
      <c r="D24" s="2164">
        <v>406</v>
      </c>
      <c r="E24" s="2187" t="s">
        <v>56</v>
      </c>
    </row>
    <row r="25" spans="1:5">
      <c r="A25" s="2163" t="s">
        <v>57</v>
      </c>
      <c r="B25" s="2164">
        <v>2628</v>
      </c>
      <c r="C25" s="2164">
        <v>1329</v>
      </c>
      <c r="D25" s="2164">
        <v>170</v>
      </c>
      <c r="E25" s="2189" t="s">
        <v>58</v>
      </c>
    </row>
    <row r="26" spans="1:5">
      <c r="A26" s="2163" t="s">
        <v>59</v>
      </c>
      <c r="B26" s="2164">
        <v>12486</v>
      </c>
      <c r="C26" s="2164">
        <v>6046</v>
      </c>
      <c r="D26" s="2164">
        <v>709</v>
      </c>
      <c r="E26" s="2189" t="s">
        <v>60</v>
      </c>
    </row>
    <row r="27" spans="1:5">
      <c r="A27" s="2163" t="s">
        <v>61</v>
      </c>
      <c r="B27" s="2164">
        <v>12608</v>
      </c>
      <c r="C27" s="2164">
        <v>6133</v>
      </c>
      <c r="D27" s="2164">
        <v>671</v>
      </c>
      <c r="E27" s="2189" t="s">
        <v>62</v>
      </c>
    </row>
    <row r="28" spans="1:5">
      <c r="A28" s="2163" t="s">
        <v>63</v>
      </c>
      <c r="B28" s="2164">
        <v>5573</v>
      </c>
      <c r="C28" s="2164">
        <v>2725</v>
      </c>
      <c r="D28" s="2164">
        <v>360</v>
      </c>
      <c r="E28" s="2189" t="s">
        <v>64</v>
      </c>
    </row>
    <row r="29" spans="1:5">
      <c r="A29" s="2161" t="s">
        <v>65</v>
      </c>
      <c r="B29" s="2162">
        <f>SUM(B30:B38)</f>
        <v>96718</v>
      </c>
      <c r="C29" s="2162">
        <f>SUM(C30:C38)</f>
        <v>46907</v>
      </c>
      <c r="D29" s="2162">
        <f>SUM(D30:D38)</f>
        <v>4498</v>
      </c>
      <c r="E29" s="2186" t="s">
        <v>66</v>
      </c>
    </row>
    <row r="30" spans="1:5">
      <c r="A30" s="2168" t="s">
        <v>67</v>
      </c>
      <c r="B30" s="2164">
        <v>17660</v>
      </c>
      <c r="C30" s="2164">
        <v>8613</v>
      </c>
      <c r="D30" s="2164">
        <v>883</v>
      </c>
      <c r="E30" s="2187" t="s">
        <v>68</v>
      </c>
    </row>
    <row r="31" spans="1:5">
      <c r="A31" s="2169" t="s">
        <v>69</v>
      </c>
      <c r="B31" s="2164">
        <v>5109</v>
      </c>
      <c r="C31" s="2164">
        <v>2438</v>
      </c>
      <c r="D31" s="2164">
        <v>243</v>
      </c>
      <c r="E31" s="2187" t="s">
        <v>70</v>
      </c>
    </row>
    <row r="32" spans="1:5">
      <c r="A32" s="2168" t="s">
        <v>71</v>
      </c>
      <c r="B32" s="2164">
        <v>6613</v>
      </c>
      <c r="C32" s="2164">
        <v>3176</v>
      </c>
      <c r="D32" s="2164">
        <v>282</v>
      </c>
      <c r="E32" s="2187" t="s">
        <v>72</v>
      </c>
    </row>
    <row r="33" spans="1:5">
      <c r="A33" s="2163" t="s">
        <v>73</v>
      </c>
      <c r="B33" s="2164">
        <v>22659</v>
      </c>
      <c r="C33" s="2164">
        <v>11040</v>
      </c>
      <c r="D33" s="2164">
        <v>717</v>
      </c>
      <c r="E33" s="2187" t="s">
        <v>74</v>
      </c>
    </row>
    <row r="34" spans="1:5">
      <c r="A34" s="2169" t="s">
        <v>75</v>
      </c>
      <c r="B34" s="2164">
        <v>4386</v>
      </c>
      <c r="C34" s="2164">
        <v>2127</v>
      </c>
      <c r="D34" s="2164">
        <v>156</v>
      </c>
      <c r="E34" s="2187" t="s">
        <v>1409</v>
      </c>
    </row>
    <row r="35" spans="1:5">
      <c r="A35" s="2163" t="s">
        <v>76</v>
      </c>
      <c r="B35" s="2164">
        <v>7501</v>
      </c>
      <c r="C35" s="2164">
        <v>3607</v>
      </c>
      <c r="D35" s="2164">
        <v>429</v>
      </c>
      <c r="E35" s="2187" t="s">
        <v>77</v>
      </c>
    </row>
    <row r="36" spans="1:5">
      <c r="A36" s="2163" t="s">
        <v>78</v>
      </c>
      <c r="B36" s="2164">
        <v>14251</v>
      </c>
      <c r="C36" s="2164">
        <v>6950</v>
      </c>
      <c r="D36" s="2164">
        <v>670</v>
      </c>
      <c r="E36" s="2187" t="s">
        <v>79</v>
      </c>
    </row>
    <row r="37" spans="1:5">
      <c r="A37" s="2163" t="s">
        <v>80</v>
      </c>
      <c r="B37" s="2164">
        <v>11164</v>
      </c>
      <c r="C37" s="2164">
        <v>5435</v>
      </c>
      <c r="D37" s="2164">
        <v>650</v>
      </c>
      <c r="E37" s="2187" t="s">
        <v>81</v>
      </c>
    </row>
    <row r="38" spans="1:5">
      <c r="A38" s="2163" t="s">
        <v>82</v>
      </c>
      <c r="B38" s="2164">
        <v>7375</v>
      </c>
      <c r="C38" s="2164">
        <v>3521</v>
      </c>
      <c r="D38" s="2164">
        <v>468</v>
      </c>
      <c r="E38" s="2187" t="s">
        <v>83</v>
      </c>
    </row>
    <row r="39" spans="1:5">
      <c r="A39" s="2170" t="s">
        <v>84</v>
      </c>
      <c r="B39" s="2162">
        <f>SUM(B40:B46)</f>
        <v>109751</v>
      </c>
      <c r="C39" s="2162">
        <f>SUM(C40:C46)</f>
        <v>53747</v>
      </c>
      <c r="D39" s="2162">
        <f>SUM(D40:D46)</f>
        <v>5877</v>
      </c>
      <c r="E39" s="2186" t="s">
        <v>85</v>
      </c>
    </row>
    <row r="40" spans="1:5">
      <c r="A40" s="2168" t="s">
        <v>86</v>
      </c>
      <c r="B40" s="2164">
        <v>27916</v>
      </c>
      <c r="C40" s="2164">
        <v>13717</v>
      </c>
      <c r="D40" s="2164">
        <v>1387</v>
      </c>
      <c r="E40" s="2189" t="s">
        <v>87</v>
      </c>
    </row>
    <row r="41" spans="1:5">
      <c r="A41" s="2168" t="s">
        <v>88</v>
      </c>
      <c r="B41" s="2164">
        <v>11623</v>
      </c>
      <c r="C41" s="2164">
        <v>5609</v>
      </c>
      <c r="D41" s="2164">
        <v>741</v>
      </c>
      <c r="E41" s="2187" t="s">
        <v>89</v>
      </c>
    </row>
    <row r="42" spans="1:5">
      <c r="A42" s="2168" t="s">
        <v>90</v>
      </c>
      <c r="B42" s="2164">
        <v>11446</v>
      </c>
      <c r="C42" s="2164">
        <v>5622</v>
      </c>
      <c r="D42" s="2164">
        <v>755</v>
      </c>
      <c r="E42" s="2187" t="s">
        <v>91</v>
      </c>
    </row>
    <row r="43" spans="1:5">
      <c r="A43" s="2168" t="s">
        <v>92</v>
      </c>
      <c r="B43" s="2164">
        <v>15049</v>
      </c>
      <c r="C43" s="2164">
        <v>7408</v>
      </c>
      <c r="D43" s="2164">
        <v>858</v>
      </c>
      <c r="E43" s="2187" t="s">
        <v>93</v>
      </c>
    </row>
    <row r="44" spans="1:5">
      <c r="A44" s="2168" t="s">
        <v>94</v>
      </c>
      <c r="B44" s="2164">
        <v>16585</v>
      </c>
      <c r="C44" s="2164">
        <v>8173</v>
      </c>
      <c r="D44" s="2164">
        <v>908</v>
      </c>
      <c r="E44" s="2189" t="s">
        <v>95</v>
      </c>
    </row>
    <row r="45" spans="1:5">
      <c r="A45" s="2168" t="s">
        <v>96</v>
      </c>
      <c r="B45" s="2164">
        <v>9777</v>
      </c>
      <c r="C45" s="2164">
        <v>4855</v>
      </c>
      <c r="D45" s="2164">
        <v>481</v>
      </c>
      <c r="E45" s="2189" t="s">
        <v>97</v>
      </c>
    </row>
    <row r="46" spans="1:5">
      <c r="A46" s="2168" t="s">
        <v>98</v>
      </c>
      <c r="B46" s="2164">
        <v>17355</v>
      </c>
      <c r="C46" s="2164">
        <v>8363</v>
      </c>
      <c r="D46" s="2164">
        <v>747</v>
      </c>
      <c r="E46" s="2187" t="s">
        <v>99</v>
      </c>
    </row>
    <row r="47" spans="1:5">
      <c r="A47" s="2171" t="s">
        <v>100</v>
      </c>
      <c r="B47" s="2162">
        <f>SUM(B48:B52)</f>
        <v>53177</v>
      </c>
      <c r="C47" s="2162">
        <f>SUM(C48:C52)</f>
        <v>25607</v>
      </c>
      <c r="D47" s="2162">
        <f>SUM(D48:D52)</f>
        <v>2750</v>
      </c>
      <c r="E47" s="2186" t="s">
        <v>101</v>
      </c>
    </row>
    <row r="48" spans="1:5">
      <c r="A48" s="2163" t="s">
        <v>102</v>
      </c>
      <c r="B48" s="2164">
        <v>13313</v>
      </c>
      <c r="C48" s="2164">
        <v>6418</v>
      </c>
      <c r="D48" s="2164">
        <v>942</v>
      </c>
      <c r="E48" s="2187" t="s">
        <v>103</v>
      </c>
    </row>
    <row r="49" spans="1:5">
      <c r="A49" s="2168" t="s">
        <v>104</v>
      </c>
      <c r="B49" s="2164">
        <v>11586</v>
      </c>
      <c r="C49" s="2164">
        <v>5554</v>
      </c>
      <c r="D49" s="2164">
        <v>617</v>
      </c>
      <c r="E49" s="2187" t="s">
        <v>105</v>
      </c>
    </row>
    <row r="50" spans="1:5">
      <c r="A50" s="2168" t="s">
        <v>106</v>
      </c>
      <c r="B50" s="2164">
        <v>10646</v>
      </c>
      <c r="C50" s="2164">
        <v>5080</v>
      </c>
      <c r="D50" s="2164">
        <v>444</v>
      </c>
      <c r="E50" s="2187" t="s">
        <v>107</v>
      </c>
    </row>
    <row r="51" spans="1:5">
      <c r="A51" s="2168" t="s">
        <v>108</v>
      </c>
      <c r="B51" s="2164">
        <v>6728</v>
      </c>
      <c r="C51" s="2164">
        <v>3293</v>
      </c>
      <c r="D51" s="2164">
        <v>268</v>
      </c>
      <c r="E51" s="2187" t="s">
        <v>109</v>
      </c>
    </row>
    <row r="52" spans="1:5">
      <c r="A52" s="2168" t="s">
        <v>110</v>
      </c>
      <c r="B52" s="2164">
        <v>10904</v>
      </c>
      <c r="C52" s="2164">
        <v>5262</v>
      </c>
      <c r="D52" s="2164">
        <v>479</v>
      </c>
      <c r="E52" s="2189" t="s">
        <v>111</v>
      </c>
    </row>
    <row r="53" spans="1:5">
      <c r="B53" s="102"/>
    </row>
    <row r="55" spans="1:5" ht="22.5">
      <c r="A55" s="103" t="s">
        <v>0</v>
      </c>
      <c r="B55" s="104"/>
      <c r="C55" s="104"/>
      <c r="D55" s="104"/>
      <c r="E55" s="105" t="s">
        <v>1</v>
      </c>
    </row>
    <row r="56" spans="1:5">
      <c r="A56" s="104"/>
      <c r="B56" s="104"/>
      <c r="C56" s="104"/>
      <c r="D56" s="104"/>
      <c r="E56" s="106"/>
    </row>
    <row r="57" spans="1:5" ht="20.25">
      <c r="A57" s="107" t="s">
        <v>202</v>
      </c>
      <c r="B57" s="108"/>
      <c r="C57" s="109"/>
      <c r="D57" s="2495" t="s">
        <v>209</v>
      </c>
      <c r="E57" s="2495"/>
    </row>
    <row r="58" spans="1:5" ht="20.25">
      <c r="A58" s="95" t="s">
        <v>2244</v>
      </c>
      <c r="B58" s="108"/>
      <c r="C58" s="108"/>
      <c r="D58" s="108"/>
      <c r="E58" s="96" t="s">
        <v>2243</v>
      </c>
    </row>
    <row r="59" spans="1:5" ht="20.25">
      <c r="A59" s="110" t="s">
        <v>210</v>
      </c>
      <c r="B59" s="104"/>
      <c r="C59" s="104"/>
      <c r="D59" s="104"/>
      <c r="E59" s="111" t="s">
        <v>2051</v>
      </c>
    </row>
    <row r="60" spans="1:5" ht="18.75">
      <c r="A60" s="107"/>
      <c r="B60" s="104"/>
      <c r="C60" s="104"/>
      <c r="D60" s="104"/>
      <c r="E60" s="104"/>
    </row>
    <row r="61" spans="1:5">
      <c r="A61" s="2172" t="s">
        <v>2236</v>
      </c>
      <c r="B61" s="2496" t="s">
        <v>206</v>
      </c>
      <c r="C61" s="2496"/>
      <c r="D61" s="2497" t="s">
        <v>24</v>
      </c>
      <c r="E61" s="1589" t="s">
        <v>2235</v>
      </c>
    </row>
    <row r="62" spans="1:5" ht="15.75">
      <c r="A62" s="112"/>
      <c r="B62" s="2190" t="s">
        <v>11</v>
      </c>
      <c r="C62" s="2190" t="s">
        <v>25</v>
      </c>
      <c r="D62" s="2497"/>
      <c r="E62" s="113"/>
    </row>
    <row r="63" spans="1:5">
      <c r="A63" s="68"/>
      <c r="B63" s="115" t="s">
        <v>207</v>
      </c>
      <c r="C63" s="115" t="s">
        <v>208</v>
      </c>
      <c r="D63" s="2191" t="s">
        <v>26</v>
      </c>
      <c r="E63" s="70"/>
    </row>
    <row r="64" spans="1:5">
      <c r="A64" s="114"/>
      <c r="B64" s="115"/>
      <c r="C64" s="115"/>
      <c r="D64" s="115"/>
      <c r="E64" s="114"/>
    </row>
    <row r="65" spans="1:5">
      <c r="A65" s="1638" t="s">
        <v>114</v>
      </c>
      <c r="B65" s="2162">
        <f>SUM(B66:B74)</f>
        <v>160915</v>
      </c>
      <c r="C65" s="2162">
        <f>SUM(C66:C74)</f>
        <v>78541</v>
      </c>
      <c r="D65" s="2162">
        <f>SUM(D66:D74)</f>
        <v>8735</v>
      </c>
      <c r="E65" s="78" t="s">
        <v>115</v>
      </c>
    </row>
    <row r="66" spans="1:5">
      <c r="A66" s="2175" t="s">
        <v>116</v>
      </c>
      <c r="B66" s="2164">
        <v>6236</v>
      </c>
      <c r="C66" s="2164">
        <v>3010</v>
      </c>
      <c r="D66" s="2164">
        <v>330</v>
      </c>
      <c r="E66" s="74" t="s">
        <v>117</v>
      </c>
    </row>
    <row r="67" spans="1:5">
      <c r="A67" s="2175" t="s">
        <v>118</v>
      </c>
      <c r="B67" s="2164">
        <v>18373</v>
      </c>
      <c r="C67" s="2164">
        <v>8961</v>
      </c>
      <c r="D67" s="2164">
        <v>909</v>
      </c>
      <c r="E67" s="74" t="s">
        <v>119</v>
      </c>
    </row>
    <row r="68" spans="1:5">
      <c r="A68" s="2176" t="s">
        <v>211</v>
      </c>
      <c r="B68" s="2177">
        <v>54039</v>
      </c>
      <c r="C68" s="2177">
        <v>26466</v>
      </c>
      <c r="D68" s="2177">
        <v>3123</v>
      </c>
      <c r="E68" s="74" t="s">
        <v>121</v>
      </c>
    </row>
    <row r="69" spans="1:5">
      <c r="A69" s="2175" t="s">
        <v>122</v>
      </c>
      <c r="B69" s="2164">
        <v>23277</v>
      </c>
      <c r="C69" s="2164">
        <v>11329</v>
      </c>
      <c r="D69" s="2164">
        <v>1364</v>
      </c>
      <c r="E69" s="74" t="s">
        <v>123</v>
      </c>
    </row>
    <row r="70" spans="1:5">
      <c r="A70" s="2175" t="s">
        <v>124</v>
      </c>
      <c r="B70" s="2164">
        <v>9952</v>
      </c>
      <c r="C70" s="2164">
        <v>4791</v>
      </c>
      <c r="D70" s="2164">
        <v>432</v>
      </c>
      <c r="E70" s="74" t="s">
        <v>125</v>
      </c>
    </row>
    <row r="71" spans="1:5">
      <c r="A71" s="2175" t="s">
        <v>126</v>
      </c>
      <c r="B71" s="2164">
        <v>10190</v>
      </c>
      <c r="C71" s="2164">
        <v>5048</v>
      </c>
      <c r="D71" s="2164">
        <v>504</v>
      </c>
      <c r="E71" s="74" t="s">
        <v>127</v>
      </c>
    </row>
    <row r="72" spans="1:5">
      <c r="A72" s="2175" t="s">
        <v>128</v>
      </c>
      <c r="B72" s="2164">
        <v>10557</v>
      </c>
      <c r="C72" s="2164">
        <v>5138</v>
      </c>
      <c r="D72" s="2164">
        <v>477</v>
      </c>
      <c r="E72" s="74" t="s">
        <v>129</v>
      </c>
    </row>
    <row r="73" spans="1:5">
      <c r="A73" s="2175" t="s">
        <v>130</v>
      </c>
      <c r="B73" s="2164">
        <v>15857</v>
      </c>
      <c r="C73" s="2164">
        <v>7740</v>
      </c>
      <c r="D73" s="2164">
        <v>1031</v>
      </c>
      <c r="E73" s="74" t="s">
        <v>131</v>
      </c>
    </row>
    <row r="74" spans="1:5">
      <c r="A74" s="2175" t="s">
        <v>132</v>
      </c>
      <c r="B74" s="2164">
        <v>12434</v>
      </c>
      <c r="C74" s="2164">
        <v>6058</v>
      </c>
      <c r="D74" s="2164">
        <v>565</v>
      </c>
      <c r="E74" s="74" t="s">
        <v>133</v>
      </c>
    </row>
    <row r="75" spans="1:5">
      <c r="A75" s="1645" t="s">
        <v>134</v>
      </c>
      <c r="B75" s="2162">
        <f>SUM(B76:B83)</f>
        <v>109151</v>
      </c>
      <c r="C75" s="2162">
        <f>SUM(C76:C83)</f>
        <v>53277</v>
      </c>
      <c r="D75" s="2162">
        <f>SUM(D76:D83)</f>
        <v>7378</v>
      </c>
      <c r="E75" s="76" t="s">
        <v>135</v>
      </c>
    </row>
    <row r="76" spans="1:5">
      <c r="A76" s="2175" t="s">
        <v>136</v>
      </c>
      <c r="B76" s="2164">
        <v>15696</v>
      </c>
      <c r="C76" s="2164">
        <v>7594</v>
      </c>
      <c r="D76" s="2164">
        <v>1039</v>
      </c>
      <c r="E76" s="74" t="s">
        <v>137</v>
      </c>
    </row>
    <row r="77" spans="1:5">
      <c r="A77" s="2175" t="s">
        <v>138</v>
      </c>
      <c r="B77" s="2164">
        <v>10982</v>
      </c>
      <c r="C77" s="2164">
        <v>5293</v>
      </c>
      <c r="D77" s="2164">
        <v>792</v>
      </c>
      <c r="E77" s="74" t="s">
        <v>139</v>
      </c>
    </row>
    <row r="78" spans="1:5">
      <c r="A78" s="2175" t="s">
        <v>140</v>
      </c>
      <c r="B78" s="2164">
        <v>14320</v>
      </c>
      <c r="C78" s="2164">
        <v>7122</v>
      </c>
      <c r="D78" s="2164">
        <v>703</v>
      </c>
      <c r="E78" s="74" t="s">
        <v>141</v>
      </c>
    </row>
    <row r="79" spans="1:5">
      <c r="A79" s="2175" t="s">
        <v>142</v>
      </c>
      <c r="B79" s="2164">
        <v>11094</v>
      </c>
      <c r="C79" s="2164">
        <v>5426</v>
      </c>
      <c r="D79" s="2164">
        <v>953</v>
      </c>
      <c r="E79" s="74" t="s">
        <v>143</v>
      </c>
    </row>
    <row r="80" spans="1:5">
      <c r="A80" s="2175" t="s">
        <v>144</v>
      </c>
      <c r="B80" s="2164">
        <v>26480</v>
      </c>
      <c r="C80" s="2164">
        <v>12903</v>
      </c>
      <c r="D80" s="2164">
        <v>1785</v>
      </c>
      <c r="E80" s="74" t="s">
        <v>145</v>
      </c>
    </row>
    <row r="81" spans="1:5">
      <c r="A81" s="2175" t="s">
        <v>146</v>
      </c>
      <c r="B81" s="2164">
        <v>7365</v>
      </c>
      <c r="C81" s="2164">
        <v>3535</v>
      </c>
      <c r="D81" s="2164">
        <v>496</v>
      </c>
      <c r="E81" s="74" t="s">
        <v>147</v>
      </c>
    </row>
    <row r="82" spans="1:5">
      <c r="A82" s="2175" t="s">
        <v>148</v>
      </c>
      <c r="B82" s="2164">
        <v>15961</v>
      </c>
      <c r="C82" s="2164">
        <v>7836</v>
      </c>
      <c r="D82" s="2164">
        <v>1109</v>
      </c>
      <c r="E82" s="74" t="s">
        <v>1574</v>
      </c>
    </row>
    <row r="83" spans="1:5">
      <c r="A83" s="2175" t="s">
        <v>149</v>
      </c>
      <c r="B83" s="2164">
        <v>7253</v>
      </c>
      <c r="C83" s="2164">
        <v>3568</v>
      </c>
      <c r="D83" s="2164">
        <v>501</v>
      </c>
      <c r="E83" s="74" t="s">
        <v>150</v>
      </c>
    </row>
    <row r="84" spans="1:5">
      <c r="A84" s="1639" t="s">
        <v>151</v>
      </c>
      <c r="B84" s="2162">
        <f>SUM(B85:B89)</f>
        <v>50201</v>
      </c>
      <c r="C84" s="2162">
        <f>SUM(C85:C89)</f>
        <v>24541</v>
      </c>
      <c r="D84" s="2162">
        <f>SUM(D85:D89)</f>
        <v>3317</v>
      </c>
      <c r="E84" s="78" t="s">
        <v>152</v>
      </c>
    </row>
    <row r="85" spans="1:5">
      <c r="A85" s="2175" t="s">
        <v>153</v>
      </c>
      <c r="B85" s="2164">
        <v>10144</v>
      </c>
      <c r="C85" s="2164">
        <v>4920</v>
      </c>
      <c r="D85" s="2164">
        <v>598</v>
      </c>
      <c r="E85" s="74" t="s">
        <v>154</v>
      </c>
    </row>
    <row r="86" spans="1:5">
      <c r="A86" s="2175" t="s">
        <v>155</v>
      </c>
      <c r="B86" s="2164">
        <v>8089</v>
      </c>
      <c r="C86" s="2164">
        <v>3996</v>
      </c>
      <c r="D86" s="2164">
        <v>562</v>
      </c>
      <c r="E86" s="74" t="s">
        <v>156</v>
      </c>
    </row>
    <row r="87" spans="1:5">
      <c r="A87" s="2175" t="s">
        <v>157</v>
      </c>
      <c r="B87" s="2164">
        <v>9370</v>
      </c>
      <c r="C87" s="2164">
        <v>4542</v>
      </c>
      <c r="D87" s="2164">
        <v>617</v>
      </c>
      <c r="E87" s="74" t="s">
        <v>158</v>
      </c>
    </row>
    <row r="88" spans="1:5">
      <c r="A88" s="2175" t="s">
        <v>159</v>
      </c>
      <c r="B88" s="2164">
        <v>11693</v>
      </c>
      <c r="C88" s="2164">
        <v>5787</v>
      </c>
      <c r="D88" s="2164">
        <v>807</v>
      </c>
      <c r="E88" s="74" t="s">
        <v>160</v>
      </c>
    </row>
    <row r="89" spans="1:5">
      <c r="A89" s="2175" t="s">
        <v>161</v>
      </c>
      <c r="B89" s="2164">
        <v>10905</v>
      </c>
      <c r="C89" s="2164">
        <v>5296</v>
      </c>
      <c r="D89" s="2164">
        <v>733</v>
      </c>
      <c r="E89" s="74" t="s">
        <v>162</v>
      </c>
    </row>
    <row r="90" spans="1:5">
      <c r="A90" s="1645" t="s">
        <v>163</v>
      </c>
      <c r="B90" s="2162">
        <f>SUM(B91:B96)</f>
        <v>60100</v>
      </c>
      <c r="C90" s="2162">
        <f>SUM(C91:C96)</f>
        <v>29385</v>
      </c>
      <c r="D90" s="2162">
        <f>SUM(D91:D96)</f>
        <v>3126</v>
      </c>
      <c r="E90" s="76" t="s">
        <v>164</v>
      </c>
    </row>
    <row r="91" spans="1:5">
      <c r="A91" s="2175" t="s">
        <v>165</v>
      </c>
      <c r="B91" s="2164">
        <v>13753</v>
      </c>
      <c r="C91" s="2164">
        <v>6680</v>
      </c>
      <c r="D91" s="2164">
        <v>938</v>
      </c>
      <c r="E91" s="74" t="s">
        <v>166</v>
      </c>
    </row>
    <row r="92" spans="1:5">
      <c r="A92" s="2175" t="s">
        <v>167</v>
      </c>
      <c r="B92" s="2164">
        <v>8508</v>
      </c>
      <c r="C92" s="2164">
        <v>4180</v>
      </c>
      <c r="D92" s="2164">
        <v>337</v>
      </c>
      <c r="E92" s="74" t="s">
        <v>168</v>
      </c>
    </row>
    <row r="93" spans="1:5">
      <c r="A93" s="2175" t="s">
        <v>169</v>
      </c>
      <c r="B93" s="2164">
        <v>11522</v>
      </c>
      <c r="C93" s="2164">
        <v>5598</v>
      </c>
      <c r="D93" s="2164">
        <v>404</v>
      </c>
      <c r="E93" s="74" t="s">
        <v>170</v>
      </c>
    </row>
    <row r="94" spans="1:5">
      <c r="A94" s="2175" t="s">
        <v>171</v>
      </c>
      <c r="B94" s="2164">
        <v>17795</v>
      </c>
      <c r="C94" s="2164">
        <v>8660</v>
      </c>
      <c r="D94" s="2164">
        <v>885</v>
      </c>
      <c r="E94" s="74" t="s">
        <v>172</v>
      </c>
    </row>
    <row r="95" spans="1:5">
      <c r="A95" s="2175" t="s">
        <v>173</v>
      </c>
      <c r="B95" s="2164">
        <v>3600</v>
      </c>
      <c r="C95" s="2164">
        <v>1800</v>
      </c>
      <c r="D95" s="2164">
        <v>211</v>
      </c>
      <c r="E95" s="74" t="s">
        <v>174</v>
      </c>
    </row>
    <row r="96" spans="1:5">
      <c r="A96" s="2175" t="s">
        <v>175</v>
      </c>
      <c r="B96" s="2164">
        <v>4922</v>
      </c>
      <c r="C96" s="2164">
        <v>2467</v>
      </c>
      <c r="D96" s="2164">
        <v>351</v>
      </c>
      <c r="E96" s="74" t="s">
        <v>176</v>
      </c>
    </row>
    <row r="97" spans="1:5">
      <c r="A97" s="1634" t="s">
        <v>177</v>
      </c>
      <c r="B97" s="2162">
        <f>SUM(B98:B101)</f>
        <v>10726</v>
      </c>
      <c r="C97" s="2162">
        <f>SUM(C98:C101)</f>
        <v>5132</v>
      </c>
      <c r="D97" s="2162">
        <f>SUM(D98:D101)</f>
        <v>738</v>
      </c>
      <c r="E97" s="76" t="s">
        <v>178</v>
      </c>
    </row>
    <row r="98" spans="1:5">
      <c r="A98" s="2175" t="s">
        <v>179</v>
      </c>
      <c r="B98" s="2164">
        <v>955</v>
      </c>
      <c r="C98" s="2164">
        <v>433</v>
      </c>
      <c r="D98" s="2164">
        <v>97</v>
      </c>
      <c r="E98" s="74" t="s">
        <v>180</v>
      </c>
    </row>
    <row r="99" spans="1:5">
      <c r="A99" s="2175" t="s">
        <v>181</v>
      </c>
      <c r="B99" s="2164">
        <v>5091</v>
      </c>
      <c r="C99" s="2164">
        <v>2434</v>
      </c>
      <c r="D99" s="2164">
        <v>252</v>
      </c>
      <c r="E99" s="74" t="s">
        <v>182</v>
      </c>
    </row>
    <row r="100" spans="1:5">
      <c r="A100" s="2175" t="s">
        <v>183</v>
      </c>
      <c r="B100" s="2164">
        <v>2576</v>
      </c>
      <c r="C100" s="2164">
        <v>1252</v>
      </c>
      <c r="D100" s="2164">
        <v>272</v>
      </c>
      <c r="E100" s="74" t="s">
        <v>184</v>
      </c>
    </row>
    <row r="101" spans="1:5">
      <c r="A101" s="2175" t="s">
        <v>185</v>
      </c>
      <c r="B101" s="2164">
        <v>2104</v>
      </c>
      <c r="C101" s="2164">
        <v>1013</v>
      </c>
      <c r="D101" s="2164">
        <v>117</v>
      </c>
      <c r="E101" s="74" t="s">
        <v>186</v>
      </c>
    </row>
    <row r="102" spans="1:5">
      <c r="A102" s="1638" t="s">
        <v>187</v>
      </c>
      <c r="B102" s="2162">
        <f>SUM(B103:B106)</f>
        <v>12943</v>
      </c>
      <c r="C102" s="2162">
        <f>SUM(C103:C106)</f>
        <v>6298</v>
      </c>
      <c r="D102" s="2162">
        <f>SUM(D103:D106)</f>
        <v>701</v>
      </c>
      <c r="E102" s="76" t="s">
        <v>188</v>
      </c>
    </row>
    <row r="103" spans="1:5">
      <c r="A103" s="2175" t="s">
        <v>189</v>
      </c>
      <c r="B103" s="2164">
        <v>2268</v>
      </c>
      <c r="C103" s="2164">
        <v>1079</v>
      </c>
      <c r="D103" s="2164">
        <v>109</v>
      </c>
      <c r="E103" s="74" t="s">
        <v>190</v>
      </c>
    </row>
    <row r="104" spans="1:5">
      <c r="A104" s="2175" t="s">
        <v>191</v>
      </c>
      <c r="B104" s="2164">
        <v>1665</v>
      </c>
      <c r="C104" s="2164">
        <v>813</v>
      </c>
      <c r="D104" s="2164">
        <v>95</v>
      </c>
      <c r="E104" s="74" t="s">
        <v>192</v>
      </c>
    </row>
    <row r="105" spans="1:5">
      <c r="A105" s="2175" t="s">
        <v>2053</v>
      </c>
      <c r="B105" s="2164">
        <v>8544</v>
      </c>
      <c r="C105" s="2164">
        <v>4180</v>
      </c>
      <c r="D105" s="2164">
        <v>472</v>
      </c>
      <c r="E105" s="74" t="s">
        <v>193</v>
      </c>
    </row>
    <row r="106" spans="1:5">
      <c r="A106" s="2175" t="s">
        <v>194</v>
      </c>
      <c r="B106" s="2164">
        <v>466</v>
      </c>
      <c r="C106" s="2164">
        <v>226</v>
      </c>
      <c r="D106" s="2164">
        <v>25</v>
      </c>
      <c r="E106" s="74" t="s">
        <v>195</v>
      </c>
    </row>
    <row r="107" spans="1:5">
      <c r="A107" s="1634" t="s">
        <v>196</v>
      </c>
      <c r="B107" s="2162">
        <f>SUM(B108:B109)</f>
        <v>6294</v>
      </c>
      <c r="C107" s="2162">
        <f>SUM(C108:C109)</f>
        <v>3088</v>
      </c>
      <c r="D107" s="2162">
        <f>SUM(D108:D109)</f>
        <v>329</v>
      </c>
      <c r="E107" s="76" t="s">
        <v>197</v>
      </c>
    </row>
    <row r="108" spans="1:5">
      <c r="A108" s="1646" t="s">
        <v>198</v>
      </c>
      <c r="B108" s="2164">
        <v>122</v>
      </c>
      <c r="C108" s="2164">
        <v>49</v>
      </c>
      <c r="D108" s="2164">
        <v>9</v>
      </c>
      <c r="E108" s="82" t="s">
        <v>199</v>
      </c>
    </row>
    <row r="109" spans="1:5">
      <c r="A109" s="1640" t="s">
        <v>200</v>
      </c>
      <c r="B109" s="2164">
        <v>6172</v>
      </c>
      <c r="C109" s="2164">
        <v>3039</v>
      </c>
      <c r="D109" s="2164">
        <v>320</v>
      </c>
      <c r="E109" s="82" t="s">
        <v>2050</v>
      </c>
    </row>
    <row r="110" spans="1:5">
      <c r="A110" s="2192" t="s">
        <v>10</v>
      </c>
      <c r="B110" s="2193">
        <f>B107+B102+B97+B90+B84+B75+B65+B47+B39+B29+B20+B11</f>
        <v>814544</v>
      </c>
      <c r="C110" s="2193">
        <f t="shared" ref="C110:D110" si="0">C107+C102+C97+C90+C84+C75+C65+C47+C39+C29+C20+C11</f>
        <v>396717</v>
      </c>
      <c r="D110" s="2193">
        <f t="shared" si="0"/>
        <v>46434</v>
      </c>
      <c r="E110" s="84" t="s">
        <v>11</v>
      </c>
    </row>
    <row r="111" spans="1:5">
      <c r="A111" s="1646" t="s">
        <v>212</v>
      </c>
      <c r="B111" s="2164">
        <v>4942</v>
      </c>
      <c r="C111" s="2164">
        <v>2393</v>
      </c>
      <c r="D111" s="2164">
        <v>0</v>
      </c>
      <c r="E111" s="82" t="s">
        <v>213</v>
      </c>
    </row>
    <row r="112" spans="1:5">
      <c r="A112" s="2192" t="s">
        <v>214</v>
      </c>
      <c r="B112" s="2194">
        <f>B110+B111</f>
        <v>819486</v>
      </c>
      <c r="C112" s="2194">
        <f>C110+C111</f>
        <v>399110</v>
      </c>
      <c r="D112" s="2194">
        <f>D110+D111</f>
        <v>46434</v>
      </c>
      <c r="E112" s="84" t="s">
        <v>215</v>
      </c>
    </row>
    <row r="113" spans="1:5">
      <c r="A113" s="116"/>
      <c r="B113" s="117"/>
      <c r="C113" s="117"/>
      <c r="D113" s="117"/>
      <c r="E113" s="114"/>
    </row>
    <row r="114" spans="1:5">
      <c r="A114" s="22" t="s">
        <v>216</v>
      </c>
      <c r="B114" s="104"/>
      <c r="C114" s="104"/>
      <c r="D114" s="104"/>
      <c r="E114" s="11" t="s">
        <v>217</v>
      </c>
    </row>
    <row r="115" spans="1:5">
      <c r="A115" s="22" t="s">
        <v>1578</v>
      </c>
      <c r="B115" s="22"/>
      <c r="C115" s="22"/>
      <c r="D115" s="2"/>
      <c r="E115" s="23" t="s">
        <v>1577</v>
      </c>
    </row>
  </sheetData>
  <mergeCells count="6">
    <mergeCell ref="D57:E57"/>
    <mergeCell ref="B61:C61"/>
    <mergeCell ref="D61:D62"/>
    <mergeCell ref="D3:E3"/>
    <mergeCell ref="B7:C7"/>
    <mergeCell ref="D7:D8"/>
  </mergeCells>
  <pageMargins left="0.7" right="0.7" top="0.75" bottom="0.75" header="0.3" footer="0.3"/>
  <pageSetup paperSize="9" scale="75" orientation="portrait" r:id="rId1"/>
  <rowBreaks count="1" manualBreakCount="1">
    <brk id="54" max="16383" man="1"/>
  </rowBreaks>
</worksheet>
</file>

<file path=xl/worksheets/sheet50.xml><?xml version="1.0" encoding="utf-8"?>
<worksheet xmlns="http://schemas.openxmlformats.org/spreadsheetml/2006/main" xmlns:r="http://schemas.openxmlformats.org/officeDocument/2006/relationships">
  <sheetPr syncVertical="1" syncRef="A1">
    <tabColor rgb="FF7030A0"/>
  </sheetPr>
  <dimension ref="A1:F65"/>
  <sheetViews>
    <sheetView showGridLines="0" showWhiteSpace="0" view="pageLayout" zoomScale="70" zoomScalePageLayoutView="70" workbookViewId="0">
      <selection activeCell="A4" sqref="A4"/>
    </sheetView>
  </sheetViews>
  <sheetFormatPr baseColWidth="10" defaultColWidth="11" defaultRowHeight="12.75"/>
  <cols>
    <col min="1" max="1" width="38.42578125" style="1035" customWidth="1"/>
    <col min="2" max="2" width="10.85546875" style="1035" customWidth="1"/>
    <col min="3" max="3" width="10.140625" style="1035" customWidth="1"/>
    <col min="4" max="4" width="11" style="423" customWidth="1"/>
    <col min="5" max="5" width="10.140625" style="1035" customWidth="1"/>
    <col min="6" max="6" width="34.5703125" style="1035" customWidth="1"/>
    <col min="7" max="7" width="4.140625" style="1037" customWidth="1"/>
    <col min="8" max="204" width="11" style="1037"/>
    <col min="205" max="205" width="41.42578125" style="1037" customWidth="1"/>
    <col min="206" max="206" width="7.5703125" style="1037" customWidth="1"/>
    <col min="207" max="207" width="9.42578125" style="1037" customWidth="1"/>
    <col min="208" max="208" width="7" style="1037" customWidth="1"/>
    <col min="209" max="209" width="7.42578125" style="1037" bestFit="1" customWidth="1"/>
    <col min="210" max="210" width="34.5703125" style="1037" customWidth="1"/>
    <col min="211" max="211" width="9.5703125" style="1037" customWidth="1"/>
    <col min="212" max="214" width="10.5703125" style="1037" customWidth="1"/>
    <col min="215" max="215" width="35.5703125" style="1037" customWidth="1"/>
    <col min="216" max="216" width="11" style="1037" customWidth="1"/>
    <col min="217" max="226" width="9.85546875" style="1037" customWidth="1"/>
    <col min="227" max="230" width="11" style="1037" customWidth="1"/>
    <col min="231" max="231" width="14.42578125" style="1037" customWidth="1"/>
    <col min="232" max="232" width="4.140625" style="1037" customWidth="1"/>
    <col min="233" max="233" width="13.42578125" style="1037" customWidth="1"/>
    <col min="234" max="234" width="28.140625" style="1037" customWidth="1"/>
    <col min="235" max="235" width="11" style="1037" customWidth="1"/>
    <col min="236" max="236" width="14.42578125" style="1037" customWidth="1"/>
    <col min="237" max="237" width="4.140625" style="1037" customWidth="1"/>
    <col min="238" max="239" width="11" style="1037" customWidth="1"/>
    <col min="240" max="240" width="14.42578125" style="1037" customWidth="1"/>
    <col min="241" max="241" width="4.140625" style="1037" customWidth="1"/>
    <col min="242" max="242" width="14.42578125" style="1037" customWidth="1"/>
    <col min="243" max="460" width="11" style="1037"/>
    <col min="461" max="461" width="41.42578125" style="1037" customWidth="1"/>
    <col min="462" max="462" width="7.5703125" style="1037" customWidth="1"/>
    <col min="463" max="463" width="9.42578125" style="1037" customWidth="1"/>
    <col min="464" max="464" width="7" style="1037" customWidth="1"/>
    <col min="465" max="465" width="7.42578125" style="1037" bestFit="1" customWidth="1"/>
    <col min="466" max="466" width="34.5703125" style="1037" customWidth="1"/>
    <col min="467" max="467" width="9.5703125" style="1037" customWidth="1"/>
    <col min="468" max="470" width="10.5703125" style="1037" customWidth="1"/>
    <col min="471" max="471" width="35.5703125" style="1037" customWidth="1"/>
    <col min="472" max="472" width="11" style="1037" customWidth="1"/>
    <col min="473" max="482" width="9.85546875" style="1037" customWidth="1"/>
    <col min="483" max="486" width="11" style="1037" customWidth="1"/>
    <col min="487" max="487" width="14.42578125" style="1037" customWidth="1"/>
    <col min="488" max="488" width="4.140625" style="1037" customWidth="1"/>
    <col min="489" max="489" width="13.42578125" style="1037" customWidth="1"/>
    <col min="490" max="490" width="28.140625" style="1037" customWidth="1"/>
    <col min="491" max="491" width="11" style="1037" customWidth="1"/>
    <col min="492" max="492" width="14.42578125" style="1037" customWidth="1"/>
    <col min="493" max="493" width="4.140625" style="1037" customWidth="1"/>
    <col min="494" max="495" width="11" style="1037" customWidth="1"/>
    <col min="496" max="496" width="14.42578125" style="1037" customWidth="1"/>
    <col min="497" max="497" width="4.140625" style="1037" customWidth="1"/>
    <col min="498" max="498" width="14.42578125" style="1037" customWidth="1"/>
    <col min="499" max="716" width="11" style="1037"/>
    <col min="717" max="717" width="41.42578125" style="1037" customWidth="1"/>
    <col min="718" max="718" width="7.5703125" style="1037" customWidth="1"/>
    <col min="719" max="719" width="9.42578125" style="1037" customWidth="1"/>
    <col min="720" max="720" width="7" style="1037" customWidth="1"/>
    <col min="721" max="721" width="7.42578125" style="1037" bestFit="1" customWidth="1"/>
    <col min="722" max="722" width="34.5703125" style="1037" customWidth="1"/>
    <col min="723" max="723" width="9.5703125" style="1037" customWidth="1"/>
    <col min="724" max="726" width="10.5703125" style="1037" customWidth="1"/>
    <col min="727" max="727" width="35.5703125" style="1037" customWidth="1"/>
    <col min="728" max="728" width="11" style="1037" customWidth="1"/>
    <col min="729" max="738" width="9.85546875" style="1037" customWidth="1"/>
    <col min="739" max="742" width="11" style="1037" customWidth="1"/>
    <col min="743" max="743" width="14.42578125" style="1037" customWidth="1"/>
    <col min="744" max="744" width="4.140625" style="1037" customWidth="1"/>
    <col min="745" max="745" width="13.42578125" style="1037" customWidth="1"/>
    <col min="746" max="746" width="28.140625" style="1037" customWidth="1"/>
    <col min="747" max="747" width="11" style="1037" customWidth="1"/>
    <col min="748" max="748" width="14.42578125" style="1037" customWidth="1"/>
    <col min="749" max="749" width="4.140625" style="1037" customWidth="1"/>
    <col min="750" max="751" width="11" style="1037" customWidth="1"/>
    <col min="752" max="752" width="14.42578125" style="1037" customWidth="1"/>
    <col min="753" max="753" width="4.140625" style="1037" customWidth="1"/>
    <col min="754" max="754" width="14.42578125" style="1037" customWidth="1"/>
    <col min="755" max="972" width="11" style="1037"/>
    <col min="973" max="973" width="41.42578125" style="1037" customWidth="1"/>
    <col min="974" max="974" width="7.5703125" style="1037" customWidth="1"/>
    <col min="975" max="975" width="9.42578125" style="1037" customWidth="1"/>
    <col min="976" max="976" width="7" style="1037" customWidth="1"/>
    <col min="977" max="977" width="7.42578125" style="1037" bestFit="1" customWidth="1"/>
    <col min="978" max="978" width="34.5703125" style="1037" customWidth="1"/>
    <col min="979" max="979" width="9.5703125" style="1037" customWidth="1"/>
    <col min="980" max="982" width="10.5703125" style="1037" customWidth="1"/>
    <col min="983" max="983" width="35.5703125" style="1037" customWidth="1"/>
    <col min="984" max="984" width="11" style="1037" customWidth="1"/>
    <col min="985" max="994" width="9.85546875" style="1037" customWidth="1"/>
    <col min="995" max="998" width="11" style="1037" customWidth="1"/>
    <col min="999" max="999" width="14.42578125" style="1037" customWidth="1"/>
    <col min="1000" max="1000" width="4.140625" style="1037" customWidth="1"/>
    <col min="1001" max="1001" width="13.42578125" style="1037" customWidth="1"/>
    <col min="1002" max="1002" width="28.140625" style="1037" customWidth="1"/>
    <col min="1003" max="1003" width="11" style="1037" customWidth="1"/>
    <col min="1004" max="1004" width="14.42578125" style="1037" customWidth="1"/>
    <col min="1005" max="1005" width="4.140625" style="1037" customWidth="1"/>
    <col min="1006" max="1007" width="11" style="1037" customWidth="1"/>
    <col min="1008" max="1008" width="14.42578125" style="1037" customWidth="1"/>
    <col min="1009" max="1009" width="4.140625" style="1037" customWidth="1"/>
    <col min="1010" max="1010" width="14.42578125" style="1037" customWidth="1"/>
    <col min="1011" max="1228" width="11" style="1037"/>
    <col min="1229" max="1229" width="41.42578125" style="1037" customWidth="1"/>
    <col min="1230" max="1230" width="7.5703125" style="1037" customWidth="1"/>
    <col min="1231" max="1231" width="9.42578125" style="1037" customWidth="1"/>
    <col min="1232" max="1232" width="7" style="1037" customWidth="1"/>
    <col min="1233" max="1233" width="7.42578125" style="1037" bestFit="1" customWidth="1"/>
    <col min="1234" max="1234" width="34.5703125" style="1037" customWidth="1"/>
    <col min="1235" max="1235" width="9.5703125" style="1037" customWidth="1"/>
    <col min="1236" max="1238" width="10.5703125" style="1037" customWidth="1"/>
    <col min="1239" max="1239" width="35.5703125" style="1037" customWidth="1"/>
    <col min="1240" max="1240" width="11" style="1037" customWidth="1"/>
    <col min="1241" max="1250" width="9.85546875" style="1037" customWidth="1"/>
    <col min="1251" max="1254" width="11" style="1037" customWidth="1"/>
    <col min="1255" max="1255" width="14.42578125" style="1037" customWidth="1"/>
    <col min="1256" max="1256" width="4.140625" style="1037" customWidth="1"/>
    <col min="1257" max="1257" width="13.42578125" style="1037" customWidth="1"/>
    <col min="1258" max="1258" width="28.140625" style="1037" customWidth="1"/>
    <col min="1259" max="1259" width="11" style="1037" customWidth="1"/>
    <col min="1260" max="1260" width="14.42578125" style="1037" customWidth="1"/>
    <col min="1261" max="1261" width="4.140625" style="1037" customWidth="1"/>
    <col min="1262" max="1263" width="11" style="1037" customWidth="1"/>
    <col min="1264" max="1264" width="14.42578125" style="1037" customWidth="1"/>
    <col min="1265" max="1265" width="4.140625" style="1037" customWidth="1"/>
    <col min="1266" max="1266" width="14.42578125" style="1037" customWidth="1"/>
    <col min="1267" max="1484" width="11" style="1037"/>
    <col min="1485" max="1485" width="41.42578125" style="1037" customWidth="1"/>
    <col min="1486" max="1486" width="7.5703125" style="1037" customWidth="1"/>
    <col min="1487" max="1487" width="9.42578125" style="1037" customWidth="1"/>
    <col min="1488" max="1488" width="7" style="1037" customWidth="1"/>
    <col min="1489" max="1489" width="7.42578125" style="1037" bestFit="1" customWidth="1"/>
    <col min="1490" max="1490" width="34.5703125" style="1037" customWidth="1"/>
    <col min="1491" max="1491" width="9.5703125" style="1037" customWidth="1"/>
    <col min="1492" max="1494" width="10.5703125" style="1037" customWidth="1"/>
    <col min="1495" max="1495" width="35.5703125" style="1037" customWidth="1"/>
    <col min="1496" max="1496" width="11" style="1037" customWidth="1"/>
    <col min="1497" max="1506" width="9.85546875" style="1037" customWidth="1"/>
    <col min="1507" max="1510" width="11" style="1037" customWidth="1"/>
    <col min="1511" max="1511" width="14.42578125" style="1037" customWidth="1"/>
    <col min="1512" max="1512" width="4.140625" style="1037" customWidth="1"/>
    <col min="1513" max="1513" width="13.42578125" style="1037" customWidth="1"/>
    <col min="1514" max="1514" width="28.140625" style="1037" customWidth="1"/>
    <col min="1515" max="1515" width="11" style="1037" customWidth="1"/>
    <col min="1516" max="1516" width="14.42578125" style="1037" customWidth="1"/>
    <col min="1517" max="1517" width="4.140625" style="1037" customWidth="1"/>
    <col min="1518" max="1519" width="11" style="1037" customWidth="1"/>
    <col min="1520" max="1520" width="14.42578125" style="1037" customWidth="1"/>
    <col min="1521" max="1521" width="4.140625" style="1037" customWidth="1"/>
    <col min="1522" max="1522" width="14.42578125" style="1037" customWidth="1"/>
    <col min="1523" max="1740" width="11" style="1037"/>
    <col min="1741" max="1741" width="41.42578125" style="1037" customWidth="1"/>
    <col min="1742" max="1742" width="7.5703125" style="1037" customWidth="1"/>
    <col min="1743" max="1743" width="9.42578125" style="1037" customWidth="1"/>
    <col min="1744" max="1744" width="7" style="1037" customWidth="1"/>
    <col min="1745" max="1745" width="7.42578125" style="1037" bestFit="1" customWidth="1"/>
    <col min="1746" max="1746" width="34.5703125" style="1037" customWidth="1"/>
    <col min="1747" max="1747" width="9.5703125" style="1037" customWidth="1"/>
    <col min="1748" max="1750" width="10.5703125" style="1037" customWidth="1"/>
    <col min="1751" max="1751" width="35.5703125" style="1037" customWidth="1"/>
    <col min="1752" max="1752" width="11" style="1037" customWidth="1"/>
    <col min="1753" max="1762" width="9.85546875" style="1037" customWidth="1"/>
    <col min="1763" max="1766" width="11" style="1037" customWidth="1"/>
    <col min="1767" max="1767" width="14.42578125" style="1037" customWidth="1"/>
    <col min="1768" max="1768" width="4.140625" style="1037" customWidth="1"/>
    <col min="1769" max="1769" width="13.42578125" style="1037" customWidth="1"/>
    <col min="1770" max="1770" width="28.140625" style="1037" customWidth="1"/>
    <col min="1771" max="1771" width="11" style="1037" customWidth="1"/>
    <col min="1772" max="1772" width="14.42578125" style="1037" customWidth="1"/>
    <col min="1773" max="1773" width="4.140625" style="1037" customWidth="1"/>
    <col min="1774" max="1775" width="11" style="1037" customWidth="1"/>
    <col min="1776" max="1776" width="14.42578125" style="1037" customWidth="1"/>
    <col min="1777" max="1777" width="4.140625" style="1037" customWidth="1"/>
    <col min="1778" max="1778" width="14.42578125" style="1037" customWidth="1"/>
    <col min="1779" max="1996" width="11" style="1037"/>
    <col min="1997" max="1997" width="41.42578125" style="1037" customWidth="1"/>
    <col min="1998" max="1998" width="7.5703125" style="1037" customWidth="1"/>
    <col min="1999" max="1999" width="9.42578125" style="1037" customWidth="1"/>
    <col min="2000" max="2000" width="7" style="1037" customWidth="1"/>
    <col min="2001" max="2001" width="7.42578125" style="1037" bestFit="1" customWidth="1"/>
    <col min="2002" max="2002" width="34.5703125" style="1037" customWidth="1"/>
    <col min="2003" max="2003" width="9.5703125" style="1037" customWidth="1"/>
    <col min="2004" max="2006" width="10.5703125" style="1037" customWidth="1"/>
    <col min="2007" max="2007" width="35.5703125" style="1037" customWidth="1"/>
    <col min="2008" max="2008" width="11" style="1037" customWidth="1"/>
    <col min="2009" max="2018" width="9.85546875" style="1037" customWidth="1"/>
    <col min="2019" max="2022" width="11" style="1037" customWidth="1"/>
    <col min="2023" max="2023" width="14.42578125" style="1037" customWidth="1"/>
    <col min="2024" max="2024" width="4.140625" style="1037" customWidth="1"/>
    <col min="2025" max="2025" width="13.42578125" style="1037" customWidth="1"/>
    <col min="2026" max="2026" width="28.140625" style="1037" customWidth="1"/>
    <col min="2027" max="2027" width="11" style="1037" customWidth="1"/>
    <col min="2028" max="2028" width="14.42578125" style="1037" customWidth="1"/>
    <col min="2029" max="2029" width="4.140625" style="1037" customWidth="1"/>
    <col min="2030" max="2031" width="11" style="1037" customWidth="1"/>
    <col min="2032" max="2032" width="14.42578125" style="1037" customWidth="1"/>
    <col min="2033" max="2033" width="4.140625" style="1037" customWidth="1"/>
    <col min="2034" max="2034" width="14.42578125" style="1037" customWidth="1"/>
    <col min="2035" max="2252" width="11" style="1037"/>
    <col min="2253" max="2253" width="41.42578125" style="1037" customWidth="1"/>
    <col min="2254" max="2254" width="7.5703125" style="1037" customWidth="1"/>
    <col min="2255" max="2255" width="9.42578125" style="1037" customWidth="1"/>
    <col min="2256" max="2256" width="7" style="1037" customWidth="1"/>
    <col min="2257" max="2257" width="7.42578125" style="1037" bestFit="1" customWidth="1"/>
    <col min="2258" max="2258" width="34.5703125" style="1037" customWidth="1"/>
    <col min="2259" max="2259" width="9.5703125" style="1037" customWidth="1"/>
    <col min="2260" max="2262" width="10.5703125" style="1037" customWidth="1"/>
    <col min="2263" max="2263" width="35.5703125" style="1037" customWidth="1"/>
    <col min="2264" max="2264" width="11" style="1037" customWidth="1"/>
    <col min="2265" max="2274" width="9.85546875" style="1037" customWidth="1"/>
    <col min="2275" max="2278" width="11" style="1037" customWidth="1"/>
    <col min="2279" max="2279" width="14.42578125" style="1037" customWidth="1"/>
    <col min="2280" max="2280" width="4.140625" style="1037" customWidth="1"/>
    <col min="2281" max="2281" width="13.42578125" style="1037" customWidth="1"/>
    <col min="2282" max="2282" width="28.140625" style="1037" customWidth="1"/>
    <col min="2283" max="2283" width="11" style="1037" customWidth="1"/>
    <col min="2284" max="2284" width="14.42578125" style="1037" customWidth="1"/>
    <col min="2285" max="2285" width="4.140625" style="1037" customWidth="1"/>
    <col min="2286" max="2287" width="11" style="1037" customWidth="1"/>
    <col min="2288" max="2288" width="14.42578125" style="1037" customWidth="1"/>
    <col min="2289" max="2289" width="4.140625" style="1037" customWidth="1"/>
    <col min="2290" max="2290" width="14.42578125" style="1037" customWidth="1"/>
    <col min="2291" max="2508" width="11" style="1037"/>
    <col min="2509" max="2509" width="41.42578125" style="1037" customWidth="1"/>
    <col min="2510" max="2510" width="7.5703125" style="1037" customWidth="1"/>
    <col min="2511" max="2511" width="9.42578125" style="1037" customWidth="1"/>
    <col min="2512" max="2512" width="7" style="1037" customWidth="1"/>
    <col min="2513" max="2513" width="7.42578125" style="1037" bestFit="1" customWidth="1"/>
    <col min="2514" max="2514" width="34.5703125" style="1037" customWidth="1"/>
    <col min="2515" max="2515" width="9.5703125" style="1037" customWidth="1"/>
    <col min="2516" max="2518" width="10.5703125" style="1037" customWidth="1"/>
    <col min="2519" max="2519" width="35.5703125" style="1037" customWidth="1"/>
    <col min="2520" max="2520" width="11" style="1037" customWidth="1"/>
    <col min="2521" max="2530" width="9.85546875" style="1037" customWidth="1"/>
    <col min="2531" max="2534" width="11" style="1037" customWidth="1"/>
    <col min="2535" max="2535" width="14.42578125" style="1037" customWidth="1"/>
    <col min="2536" max="2536" width="4.140625" style="1037" customWidth="1"/>
    <col min="2537" max="2537" width="13.42578125" style="1037" customWidth="1"/>
    <col min="2538" max="2538" width="28.140625" style="1037" customWidth="1"/>
    <col min="2539" max="2539" width="11" style="1037" customWidth="1"/>
    <col min="2540" max="2540" width="14.42578125" style="1037" customWidth="1"/>
    <col min="2541" max="2541" width="4.140625" style="1037" customWidth="1"/>
    <col min="2542" max="2543" width="11" style="1037" customWidth="1"/>
    <col min="2544" max="2544" width="14.42578125" style="1037" customWidth="1"/>
    <col min="2545" max="2545" width="4.140625" style="1037" customWidth="1"/>
    <col min="2546" max="2546" width="14.42578125" style="1037" customWidth="1"/>
    <col min="2547" max="2764" width="11" style="1037"/>
    <col min="2765" max="2765" width="41.42578125" style="1037" customWidth="1"/>
    <col min="2766" max="2766" width="7.5703125" style="1037" customWidth="1"/>
    <col min="2767" max="2767" width="9.42578125" style="1037" customWidth="1"/>
    <col min="2768" max="2768" width="7" style="1037" customWidth="1"/>
    <col min="2769" max="2769" width="7.42578125" style="1037" bestFit="1" customWidth="1"/>
    <col min="2770" max="2770" width="34.5703125" style="1037" customWidth="1"/>
    <col min="2771" max="2771" width="9.5703125" style="1037" customWidth="1"/>
    <col min="2772" max="2774" width="10.5703125" style="1037" customWidth="1"/>
    <col min="2775" max="2775" width="35.5703125" style="1037" customWidth="1"/>
    <col min="2776" max="2776" width="11" style="1037" customWidth="1"/>
    <col min="2777" max="2786" width="9.85546875" style="1037" customWidth="1"/>
    <col min="2787" max="2790" width="11" style="1037" customWidth="1"/>
    <col min="2791" max="2791" width="14.42578125" style="1037" customWidth="1"/>
    <col min="2792" max="2792" width="4.140625" style="1037" customWidth="1"/>
    <col min="2793" max="2793" width="13.42578125" style="1037" customWidth="1"/>
    <col min="2794" max="2794" width="28.140625" style="1037" customWidth="1"/>
    <col min="2795" max="2795" width="11" style="1037" customWidth="1"/>
    <col min="2796" max="2796" width="14.42578125" style="1037" customWidth="1"/>
    <col min="2797" max="2797" width="4.140625" style="1037" customWidth="1"/>
    <col min="2798" max="2799" width="11" style="1037" customWidth="1"/>
    <col min="2800" max="2800" width="14.42578125" style="1037" customWidth="1"/>
    <col min="2801" max="2801" width="4.140625" style="1037" customWidth="1"/>
    <col min="2802" max="2802" width="14.42578125" style="1037" customWidth="1"/>
    <col min="2803" max="3020" width="11" style="1037"/>
    <col min="3021" max="3021" width="41.42578125" style="1037" customWidth="1"/>
    <col min="3022" max="3022" width="7.5703125" style="1037" customWidth="1"/>
    <col min="3023" max="3023" width="9.42578125" style="1037" customWidth="1"/>
    <col min="3024" max="3024" width="7" style="1037" customWidth="1"/>
    <col min="3025" max="3025" width="7.42578125" style="1037" bestFit="1" customWidth="1"/>
    <col min="3026" max="3026" width="34.5703125" style="1037" customWidth="1"/>
    <col min="3027" max="3027" width="9.5703125" style="1037" customWidth="1"/>
    <col min="3028" max="3030" width="10.5703125" style="1037" customWidth="1"/>
    <col min="3031" max="3031" width="35.5703125" style="1037" customWidth="1"/>
    <col min="3032" max="3032" width="11" style="1037" customWidth="1"/>
    <col min="3033" max="3042" width="9.85546875" style="1037" customWidth="1"/>
    <col min="3043" max="3046" width="11" style="1037" customWidth="1"/>
    <col min="3047" max="3047" width="14.42578125" style="1037" customWidth="1"/>
    <col min="3048" max="3048" width="4.140625" style="1037" customWidth="1"/>
    <col min="3049" max="3049" width="13.42578125" style="1037" customWidth="1"/>
    <col min="3050" max="3050" width="28.140625" style="1037" customWidth="1"/>
    <col min="3051" max="3051" width="11" style="1037" customWidth="1"/>
    <col min="3052" max="3052" width="14.42578125" style="1037" customWidth="1"/>
    <col min="3053" max="3053" width="4.140625" style="1037" customWidth="1"/>
    <col min="3054" max="3055" width="11" style="1037" customWidth="1"/>
    <col min="3056" max="3056" width="14.42578125" style="1037" customWidth="1"/>
    <col min="3057" max="3057" width="4.140625" style="1037" customWidth="1"/>
    <col min="3058" max="3058" width="14.42578125" style="1037" customWidth="1"/>
    <col min="3059" max="3276" width="11" style="1037"/>
    <col min="3277" max="3277" width="41.42578125" style="1037" customWidth="1"/>
    <col min="3278" max="3278" width="7.5703125" style="1037" customWidth="1"/>
    <col min="3279" max="3279" width="9.42578125" style="1037" customWidth="1"/>
    <col min="3280" max="3280" width="7" style="1037" customWidth="1"/>
    <col min="3281" max="3281" width="7.42578125" style="1037" bestFit="1" customWidth="1"/>
    <col min="3282" max="3282" width="34.5703125" style="1037" customWidth="1"/>
    <col min="3283" max="3283" width="9.5703125" style="1037" customWidth="1"/>
    <col min="3284" max="3286" width="10.5703125" style="1037" customWidth="1"/>
    <col min="3287" max="3287" width="35.5703125" style="1037" customWidth="1"/>
    <col min="3288" max="3288" width="11" style="1037" customWidth="1"/>
    <col min="3289" max="3298" width="9.85546875" style="1037" customWidth="1"/>
    <col min="3299" max="3302" width="11" style="1037" customWidth="1"/>
    <col min="3303" max="3303" width="14.42578125" style="1037" customWidth="1"/>
    <col min="3304" max="3304" width="4.140625" style="1037" customWidth="1"/>
    <col min="3305" max="3305" width="13.42578125" style="1037" customWidth="1"/>
    <col min="3306" max="3306" width="28.140625" style="1037" customWidth="1"/>
    <col min="3307" max="3307" width="11" style="1037" customWidth="1"/>
    <col min="3308" max="3308" width="14.42578125" style="1037" customWidth="1"/>
    <col min="3309" max="3309" width="4.140625" style="1037" customWidth="1"/>
    <col min="3310" max="3311" width="11" style="1037" customWidth="1"/>
    <col min="3312" max="3312" width="14.42578125" style="1037" customWidth="1"/>
    <col min="3313" max="3313" width="4.140625" style="1037" customWidth="1"/>
    <col min="3314" max="3314" width="14.42578125" style="1037" customWidth="1"/>
    <col min="3315" max="3532" width="11" style="1037"/>
    <col min="3533" max="3533" width="41.42578125" style="1037" customWidth="1"/>
    <col min="3534" max="3534" width="7.5703125" style="1037" customWidth="1"/>
    <col min="3535" max="3535" width="9.42578125" style="1037" customWidth="1"/>
    <col min="3536" max="3536" width="7" style="1037" customWidth="1"/>
    <col min="3537" max="3537" width="7.42578125" style="1037" bestFit="1" customWidth="1"/>
    <col min="3538" max="3538" width="34.5703125" style="1037" customWidth="1"/>
    <col min="3539" max="3539" width="9.5703125" style="1037" customWidth="1"/>
    <col min="3540" max="3542" width="10.5703125" style="1037" customWidth="1"/>
    <col min="3543" max="3543" width="35.5703125" style="1037" customWidth="1"/>
    <col min="3544" max="3544" width="11" style="1037" customWidth="1"/>
    <col min="3545" max="3554" width="9.85546875" style="1037" customWidth="1"/>
    <col min="3555" max="3558" width="11" style="1037" customWidth="1"/>
    <col min="3559" max="3559" width="14.42578125" style="1037" customWidth="1"/>
    <col min="3560" max="3560" width="4.140625" style="1037" customWidth="1"/>
    <col min="3561" max="3561" width="13.42578125" style="1037" customWidth="1"/>
    <col min="3562" max="3562" width="28.140625" style="1037" customWidth="1"/>
    <col min="3563" max="3563" width="11" style="1037" customWidth="1"/>
    <col min="3564" max="3564" width="14.42578125" style="1037" customWidth="1"/>
    <col min="3565" max="3565" width="4.140625" style="1037" customWidth="1"/>
    <col min="3566" max="3567" width="11" style="1037" customWidth="1"/>
    <col min="3568" max="3568" width="14.42578125" style="1037" customWidth="1"/>
    <col min="3569" max="3569" width="4.140625" style="1037" customWidth="1"/>
    <col min="3570" max="3570" width="14.42578125" style="1037" customWidth="1"/>
    <col min="3571" max="3788" width="11" style="1037"/>
    <col min="3789" max="3789" width="41.42578125" style="1037" customWidth="1"/>
    <col min="3790" max="3790" width="7.5703125" style="1037" customWidth="1"/>
    <col min="3791" max="3791" width="9.42578125" style="1037" customWidth="1"/>
    <col min="3792" max="3792" width="7" style="1037" customWidth="1"/>
    <col min="3793" max="3793" width="7.42578125" style="1037" bestFit="1" customWidth="1"/>
    <col min="3794" max="3794" width="34.5703125" style="1037" customWidth="1"/>
    <col min="3795" max="3795" width="9.5703125" style="1037" customWidth="1"/>
    <col min="3796" max="3798" width="10.5703125" style="1037" customWidth="1"/>
    <col min="3799" max="3799" width="35.5703125" style="1037" customWidth="1"/>
    <col min="3800" max="3800" width="11" style="1037" customWidth="1"/>
    <col min="3801" max="3810" width="9.85546875" style="1037" customWidth="1"/>
    <col min="3811" max="3814" width="11" style="1037" customWidth="1"/>
    <col min="3815" max="3815" width="14.42578125" style="1037" customWidth="1"/>
    <col min="3816" max="3816" width="4.140625" style="1037" customWidth="1"/>
    <col min="3817" max="3817" width="13.42578125" style="1037" customWidth="1"/>
    <col min="3818" max="3818" width="28.140625" style="1037" customWidth="1"/>
    <col min="3819" max="3819" width="11" style="1037" customWidth="1"/>
    <col min="3820" max="3820" width="14.42578125" style="1037" customWidth="1"/>
    <col min="3821" max="3821" width="4.140625" style="1037" customWidth="1"/>
    <col min="3822" max="3823" width="11" style="1037" customWidth="1"/>
    <col min="3824" max="3824" width="14.42578125" style="1037" customWidth="1"/>
    <col min="3825" max="3825" width="4.140625" style="1037" customWidth="1"/>
    <col min="3826" max="3826" width="14.42578125" style="1037" customWidth="1"/>
    <col min="3827" max="4044" width="11" style="1037"/>
    <col min="4045" max="4045" width="41.42578125" style="1037" customWidth="1"/>
    <col min="4046" max="4046" width="7.5703125" style="1037" customWidth="1"/>
    <col min="4047" max="4047" width="9.42578125" style="1037" customWidth="1"/>
    <col min="4048" max="4048" width="7" style="1037" customWidth="1"/>
    <col min="4049" max="4049" width="7.42578125" style="1037" bestFit="1" customWidth="1"/>
    <col min="4050" max="4050" width="34.5703125" style="1037" customWidth="1"/>
    <col min="4051" max="4051" width="9.5703125" style="1037" customWidth="1"/>
    <col min="4052" max="4054" width="10.5703125" style="1037" customWidth="1"/>
    <col min="4055" max="4055" width="35.5703125" style="1037" customWidth="1"/>
    <col min="4056" max="4056" width="11" style="1037" customWidth="1"/>
    <col min="4057" max="4066" width="9.85546875" style="1037" customWidth="1"/>
    <col min="4067" max="4070" width="11" style="1037" customWidth="1"/>
    <col min="4071" max="4071" width="14.42578125" style="1037" customWidth="1"/>
    <col min="4072" max="4072" width="4.140625" style="1037" customWidth="1"/>
    <col min="4073" max="4073" width="13.42578125" style="1037" customWidth="1"/>
    <col min="4074" max="4074" width="28.140625" style="1037" customWidth="1"/>
    <col min="4075" max="4075" width="11" style="1037" customWidth="1"/>
    <col min="4076" max="4076" width="14.42578125" style="1037" customWidth="1"/>
    <col min="4077" max="4077" width="4.140625" style="1037" customWidth="1"/>
    <col min="4078" max="4079" width="11" style="1037" customWidth="1"/>
    <col min="4080" max="4080" width="14.42578125" style="1037" customWidth="1"/>
    <col min="4081" max="4081" width="4.140625" style="1037" customWidth="1"/>
    <col min="4082" max="4082" width="14.42578125" style="1037" customWidth="1"/>
    <col min="4083" max="4300" width="11" style="1037"/>
    <col min="4301" max="4301" width="41.42578125" style="1037" customWidth="1"/>
    <col min="4302" max="4302" width="7.5703125" style="1037" customWidth="1"/>
    <col min="4303" max="4303" width="9.42578125" style="1037" customWidth="1"/>
    <col min="4304" max="4304" width="7" style="1037" customWidth="1"/>
    <col min="4305" max="4305" width="7.42578125" style="1037" bestFit="1" customWidth="1"/>
    <col min="4306" max="4306" width="34.5703125" style="1037" customWidth="1"/>
    <col min="4307" max="4307" width="9.5703125" style="1037" customWidth="1"/>
    <col min="4308" max="4310" width="10.5703125" style="1037" customWidth="1"/>
    <col min="4311" max="4311" width="35.5703125" style="1037" customWidth="1"/>
    <col min="4312" max="4312" width="11" style="1037" customWidth="1"/>
    <col min="4313" max="4322" width="9.85546875" style="1037" customWidth="1"/>
    <col min="4323" max="4326" width="11" style="1037" customWidth="1"/>
    <col min="4327" max="4327" width="14.42578125" style="1037" customWidth="1"/>
    <col min="4328" max="4328" width="4.140625" style="1037" customWidth="1"/>
    <col min="4329" max="4329" width="13.42578125" style="1037" customWidth="1"/>
    <col min="4330" max="4330" width="28.140625" style="1037" customWidth="1"/>
    <col min="4331" max="4331" width="11" style="1037" customWidth="1"/>
    <col min="4332" max="4332" width="14.42578125" style="1037" customWidth="1"/>
    <col min="4333" max="4333" width="4.140625" style="1037" customWidth="1"/>
    <col min="4334" max="4335" width="11" style="1037" customWidth="1"/>
    <col min="4336" max="4336" width="14.42578125" style="1037" customWidth="1"/>
    <col min="4337" max="4337" width="4.140625" style="1037" customWidth="1"/>
    <col min="4338" max="4338" width="14.42578125" style="1037" customWidth="1"/>
    <col min="4339" max="4556" width="11" style="1037"/>
    <col min="4557" max="4557" width="41.42578125" style="1037" customWidth="1"/>
    <col min="4558" max="4558" width="7.5703125" style="1037" customWidth="1"/>
    <col min="4559" max="4559" width="9.42578125" style="1037" customWidth="1"/>
    <col min="4560" max="4560" width="7" style="1037" customWidth="1"/>
    <col min="4561" max="4561" width="7.42578125" style="1037" bestFit="1" customWidth="1"/>
    <col min="4562" max="4562" width="34.5703125" style="1037" customWidth="1"/>
    <col min="4563" max="4563" width="9.5703125" style="1037" customWidth="1"/>
    <col min="4564" max="4566" width="10.5703125" style="1037" customWidth="1"/>
    <col min="4567" max="4567" width="35.5703125" style="1037" customWidth="1"/>
    <col min="4568" max="4568" width="11" style="1037" customWidth="1"/>
    <col min="4569" max="4578" width="9.85546875" style="1037" customWidth="1"/>
    <col min="4579" max="4582" width="11" style="1037" customWidth="1"/>
    <col min="4583" max="4583" width="14.42578125" style="1037" customWidth="1"/>
    <col min="4584" max="4584" width="4.140625" style="1037" customWidth="1"/>
    <col min="4585" max="4585" width="13.42578125" style="1037" customWidth="1"/>
    <col min="4586" max="4586" width="28.140625" style="1037" customWidth="1"/>
    <col min="4587" max="4587" width="11" style="1037" customWidth="1"/>
    <col min="4588" max="4588" width="14.42578125" style="1037" customWidth="1"/>
    <col min="4589" max="4589" width="4.140625" style="1037" customWidth="1"/>
    <col min="4590" max="4591" width="11" style="1037" customWidth="1"/>
    <col min="4592" max="4592" width="14.42578125" style="1037" customWidth="1"/>
    <col min="4593" max="4593" width="4.140625" style="1037" customWidth="1"/>
    <col min="4594" max="4594" width="14.42578125" style="1037" customWidth="1"/>
    <col min="4595" max="4812" width="11" style="1037"/>
    <col min="4813" max="4813" width="41.42578125" style="1037" customWidth="1"/>
    <col min="4814" max="4814" width="7.5703125" style="1037" customWidth="1"/>
    <col min="4815" max="4815" width="9.42578125" style="1037" customWidth="1"/>
    <col min="4816" max="4816" width="7" style="1037" customWidth="1"/>
    <col min="4817" max="4817" width="7.42578125" style="1037" bestFit="1" customWidth="1"/>
    <col min="4818" max="4818" width="34.5703125" style="1037" customWidth="1"/>
    <col min="4819" max="4819" width="9.5703125" style="1037" customWidth="1"/>
    <col min="4820" max="4822" width="10.5703125" style="1037" customWidth="1"/>
    <col min="4823" max="4823" width="35.5703125" style="1037" customWidth="1"/>
    <col min="4824" max="4824" width="11" style="1037" customWidth="1"/>
    <col min="4825" max="4834" width="9.85546875" style="1037" customWidth="1"/>
    <col min="4835" max="4838" width="11" style="1037" customWidth="1"/>
    <col min="4839" max="4839" width="14.42578125" style="1037" customWidth="1"/>
    <col min="4840" max="4840" width="4.140625" style="1037" customWidth="1"/>
    <col min="4841" max="4841" width="13.42578125" style="1037" customWidth="1"/>
    <col min="4842" max="4842" width="28.140625" style="1037" customWidth="1"/>
    <col min="4843" max="4843" width="11" style="1037" customWidth="1"/>
    <col min="4844" max="4844" width="14.42578125" style="1037" customWidth="1"/>
    <col min="4845" max="4845" width="4.140625" style="1037" customWidth="1"/>
    <col min="4846" max="4847" width="11" style="1037" customWidth="1"/>
    <col min="4848" max="4848" width="14.42578125" style="1037" customWidth="1"/>
    <col min="4849" max="4849" width="4.140625" style="1037" customWidth="1"/>
    <col min="4850" max="4850" width="14.42578125" style="1037" customWidth="1"/>
    <col min="4851" max="5068" width="11" style="1037"/>
    <col min="5069" max="5069" width="41.42578125" style="1037" customWidth="1"/>
    <col min="5070" max="5070" width="7.5703125" style="1037" customWidth="1"/>
    <col min="5071" max="5071" width="9.42578125" style="1037" customWidth="1"/>
    <col min="5072" max="5072" width="7" style="1037" customWidth="1"/>
    <col min="5073" max="5073" width="7.42578125" style="1037" bestFit="1" customWidth="1"/>
    <col min="5074" max="5074" width="34.5703125" style="1037" customWidth="1"/>
    <col min="5075" max="5075" width="9.5703125" style="1037" customWidth="1"/>
    <col min="5076" max="5078" width="10.5703125" style="1037" customWidth="1"/>
    <col min="5079" max="5079" width="35.5703125" style="1037" customWidth="1"/>
    <col min="5080" max="5080" width="11" style="1037" customWidth="1"/>
    <col min="5081" max="5090" width="9.85546875" style="1037" customWidth="1"/>
    <col min="5091" max="5094" width="11" style="1037" customWidth="1"/>
    <col min="5095" max="5095" width="14.42578125" style="1037" customWidth="1"/>
    <col min="5096" max="5096" width="4.140625" style="1037" customWidth="1"/>
    <col min="5097" max="5097" width="13.42578125" style="1037" customWidth="1"/>
    <col min="5098" max="5098" width="28.140625" style="1037" customWidth="1"/>
    <col min="5099" max="5099" width="11" style="1037" customWidth="1"/>
    <col min="5100" max="5100" width="14.42578125" style="1037" customWidth="1"/>
    <col min="5101" max="5101" width="4.140625" style="1037" customWidth="1"/>
    <col min="5102" max="5103" width="11" style="1037" customWidth="1"/>
    <col min="5104" max="5104" width="14.42578125" style="1037" customWidth="1"/>
    <col min="5105" max="5105" width="4.140625" style="1037" customWidth="1"/>
    <col min="5106" max="5106" width="14.42578125" style="1037" customWidth="1"/>
    <col min="5107" max="5324" width="11" style="1037"/>
    <col min="5325" max="5325" width="41.42578125" style="1037" customWidth="1"/>
    <col min="5326" max="5326" width="7.5703125" style="1037" customWidth="1"/>
    <col min="5327" max="5327" width="9.42578125" style="1037" customWidth="1"/>
    <col min="5328" max="5328" width="7" style="1037" customWidth="1"/>
    <col min="5329" max="5329" width="7.42578125" style="1037" bestFit="1" customWidth="1"/>
    <col min="5330" max="5330" width="34.5703125" style="1037" customWidth="1"/>
    <col min="5331" max="5331" width="9.5703125" style="1037" customWidth="1"/>
    <col min="5332" max="5334" width="10.5703125" style="1037" customWidth="1"/>
    <col min="5335" max="5335" width="35.5703125" style="1037" customWidth="1"/>
    <col min="5336" max="5336" width="11" style="1037" customWidth="1"/>
    <col min="5337" max="5346" width="9.85546875" style="1037" customWidth="1"/>
    <col min="5347" max="5350" width="11" style="1037" customWidth="1"/>
    <col min="5351" max="5351" width="14.42578125" style="1037" customWidth="1"/>
    <col min="5352" max="5352" width="4.140625" style="1037" customWidth="1"/>
    <col min="5353" max="5353" width="13.42578125" style="1037" customWidth="1"/>
    <col min="5354" max="5354" width="28.140625" style="1037" customWidth="1"/>
    <col min="5355" max="5355" width="11" style="1037" customWidth="1"/>
    <col min="5356" max="5356" width="14.42578125" style="1037" customWidth="1"/>
    <col min="5357" max="5357" width="4.140625" style="1037" customWidth="1"/>
    <col min="5358" max="5359" width="11" style="1037" customWidth="1"/>
    <col min="5360" max="5360" width="14.42578125" style="1037" customWidth="1"/>
    <col min="5361" max="5361" width="4.140625" style="1037" customWidth="1"/>
    <col min="5362" max="5362" width="14.42578125" style="1037" customWidth="1"/>
    <col min="5363" max="5580" width="11" style="1037"/>
    <col min="5581" max="5581" width="41.42578125" style="1037" customWidth="1"/>
    <col min="5582" max="5582" width="7.5703125" style="1037" customWidth="1"/>
    <col min="5583" max="5583" width="9.42578125" style="1037" customWidth="1"/>
    <col min="5584" max="5584" width="7" style="1037" customWidth="1"/>
    <col min="5585" max="5585" width="7.42578125" style="1037" bestFit="1" customWidth="1"/>
    <col min="5586" max="5586" width="34.5703125" style="1037" customWidth="1"/>
    <col min="5587" max="5587" width="9.5703125" style="1037" customWidth="1"/>
    <col min="5588" max="5590" width="10.5703125" style="1037" customWidth="1"/>
    <col min="5591" max="5591" width="35.5703125" style="1037" customWidth="1"/>
    <col min="5592" max="5592" width="11" style="1037" customWidth="1"/>
    <col min="5593" max="5602" width="9.85546875" style="1037" customWidth="1"/>
    <col min="5603" max="5606" width="11" style="1037" customWidth="1"/>
    <col min="5607" max="5607" width="14.42578125" style="1037" customWidth="1"/>
    <col min="5608" max="5608" width="4.140625" style="1037" customWidth="1"/>
    <col min="5609" max="5609" width="13.42578125" style="1037" customWidth="1"/>
    <col min="5610" max="5610" width="28.140625" style="1037" customWidth="1"/>
    <col min="5611" max="5611" width="11" style="1037" customWidth="1"/>
    <col min="5612" max="5612" width="14.42578125" style="1037" customWidth="1"/>
    <col min="5613" max="5613" width="4.140625" style="1037" customWidth="1"/>
    <col min="5614" max="5615" width="11" style="1037" customWidth="1"/>
    <col min="5616" max="5616" width="14.42578125" style="1037" customWidth="1"/>
    <col min="5617" max="5617" width="4.140625" style="1037" customWidth="1"/>
    <col min="5618" max="5618" width="14.42578125" style="1037" customWidth="1"/>
    <col min="5619" max="5836" width="11" style="1037"/>
    <col min="5837" max="5837" width="41.42578125" style="1037" customWidth="1"/>
    <col min="5838" max="5838" width="7.5703125" style="1037" customWidth="1"/>
    <col min="5839" max="5839" width="9.42578125" style="1037" customWidth="1"/>
    <col min="5840" max="5840" width="7" style="1037" customWidth="1"/>
    <col min="5841" max="5841" width="7.42578125" style="1037" bestFit="1" customWidth="1"/>
    <col min="5842" max="5842" width="34.5703125" style="1037" customWidth="1"/>
    <col min="5843" max="5843" width="9.5703125" style="1037" customWidth="1"/>
    <col min="5844" max="5846" width="10.5703125" style="1037" customWidth="1"/>
    <col min="5847" max="5847" width="35.5703125" style="1037" customWidth="1"/>
    <col min="5848" max="5848" width="11" style="1037" customWidth="1"/>
    <col min="5849" max="5858" width="9.85546875" style="1037" customWidth="1"/>
    <col min="5859" max="5862" width="11" style="1037" customWidth="1"/>
    <col min="5863" max="5863" width="14.42578125" style="1037" customWidth="1"/>
    <col min="5864" max="5864" width="4.140625" style="1037" customWidth="1"/>
    <col min="5865" max="5865" width="13.42578125" style="1037" customWidth="1"/>
    <col min="5866" max="5866" width="28.140625" style="1037" customWidth="1"/>
    <col min="5867" max="5867" width="11" style="1037" customWidth="1"/>
    <col min="5868" max="5868" width="14.42578125" style="1037" customWidth="1"/>
    <col min="5869" max="5869" width="4.140625" style="1037" customWidth="1"/>
    <col min="5870" max="5871" width="11" style="1037" customWidth="1"/>
    <col min="5872" max="5872" width="14.42578125" style="1037" customWidth="1"/>
    <col min="5873" max="5873" width="4.140625" style="1037" customWidth="1"/>
    <col min="5874" max="5874" width="14.42578125" style="1037" customWidth="1"/>
    <col min="5875" max="6092" width="11" style="1037"/>
    <col min="6093" max="6093" width="41.42578125" style="1037" customWidth="1"/>
    <col min="6094" max="6094" width="7.5703125" style="1037" customWidth="1"/>
    <col min="6095" max="6095" width="9.42578125" style="1037" customWidth="1"/>
    <col min="6096" max="6096" width="7" style="1037" customWidth="1"/>
    <col min="6097" max="6097" width="7.42578125" style="1037" bestFit="1" customWidth="1"/>
    <col min="6098" max="6098" width="34.5703125" style="1037" customWidth="1"/>
    <col min="6099" max="6099" width="9.5703125" style="1037" customWidth="1"/>
    <col min="6100" max="6102" width="10.5703125" style="1037" customWidth="1"/>
    <col min="6103" max="6103" width="35.5703125" style="1037" customWidth="1"/>
    <col min="6104" max="6104" width="11" style="1037" customWidth="1"/>
    <col min="6105" max="6114" width="9.85546875" style="1037" customWidth="1"/>
    <col min="6115" max="6118" width="11" style="1037" customWidth="1"/>
    <col min="6119" max="6119" width="14.42578125" style="1037" customWidth="1"/>
    <col min="6120" max="6120" width="4.140625" style="1037" customWidth="1"/>
    <col min="6121" max="6121" width="13.42578125" style="1037" customWidth="1"/>
    <col min="6122" max="6122" width="28.140625" style="1037" customWidth="1"/>
    <col min="6123" max="6123" width="11" style="1037" customWidth="1"/>
    <col min="6124" max="6124" width="14.42578125" style="1037" customWidth="1"/>
    <col min="6125" max="6125" width="4.140625" style="1037" customWidth="1"/>
    <col min="6126" max="6127" width="11" style="1037" customWidth="1"/>
    <col min="6128" max="6128" width="14.42578125" style="1037" customWidth="1"/>
    <col min="6129" max="6129" width="4.140625" style="1037" customWidth="1"/>
    <col min="6130" max="6130" width="14.42578125" style="1037" customWidth="1"/>
    <col min="6131" max="6348" width="11" style="1037"/>
    <col min="6349" max="6349" width="41.42578125" style="1037" customWidth="1"/>
    <col min="6350" max="6350" width="7.5703125" style="1037" customWidth="1"/>
    <col min="6351" max="6351" width="9.42578125" style="1037" customWidth="1"/>
    <col min="6352" max="6352" width="7" style="1037" customWidth="1"/>
    <col min="6353" max="6353" width="7.42578125" style="1037" bestFit="1" customWidth="1"/>
    <col min="6354" max="6354" width="34.5703125" style="1037" customWidth="1"/>
    <col min="6355" max="6355" width="9.5703125" style="1037" customWidth="1"/>
    <col min="6356" max="6358" width="10.5703125" style="1037" customWidth="1"/>
    <col min="6359" max="6359" width="35.5703125" style="1037" customWidth="1"/>
    <col min="6360" max="6360" width="11" style="1037" customWidth="1"/>
    <col min="6361" max="6370" width="9.85546875" style="1037" customWidth="1"/>
    <col min="6371" max="6374" width="11" style="1037" customWidth="1"/>
    <col min="6375" max="6375" width="14.42578125" style="1037" customWidth="1"/>
    <col min="6376" max="6376" width="4.140625" style="1037" customWidth="1"/>
    <col min="6377" max="6377" width="13.42578125" style="1037" customWidth="1"/>
    <col min="6378" max="6378" width="28.140625" style="1037" customWidth="1"/>
    <col min="6379" max="6379" width="11" style="1037" customWidth="1"/>
    <col min="6380" max="6380" width="14.42578125" style="1037" customWidth="1"/>
    <col min="6381" max="6381" width="4.140625" style="1037" customWidth="1"/>
    <col min="6382" max="6383" width="11" style="1037" customWidth="1"/>
    <col min="6384" max="6384" width="14.42578125" style="1037" customWidth="1"/>
    <col min="6385" max="6385" width="4.140625" style="1037" customWidth="1"/>
    <col min="6386" max="6386" width="14.42578125" style="1037" customWidth="1"/>
    <col min="6387" max="6604" width="11" style="1037"/>
    <col min="6605" max="6605" width="41.42578125" style="1037" customWidth="1"/>
    <col min="6606" max="6606" width="7.5703125" style="1037" customWidth="1"/>
    <col min="6607" max="6607" width="9.42578125" style="1037" customWidth="1"/>
    <col min="6608" max="6608" width="7" style="1037" customWidth="1"/>
    <col min="6609" max="6609" width="7.42578125" style="1037" bestFit="1" customWidth="1"/>
    <col min="6610" max="6610" width="34.5703125" style="1037" customWidth="1"/>
    <col min="6611" max="6611" width="9.5703125" style="1037" customWidth="1"/>
    <col min="6612" max="6614" width="10.5703125" style="1037" customWidth="1"/>
    <col min="6615" max="6615" width="35.5703125" style="1037" customWidth="1"/>
    <col min="6616" max="6616" width="11" style="1037" customWidth="1"/>
    <col min="6617" max="6626" width="9.85546875" style="1037" customWidth="1"/>
    <col min="6627" max="6630" width="11" style="1037" customWidth="1"/>
    <col min="6631" max="6631" width="14.42578125" style="1037" customWidth="1"/>
    <col min="6632" max="6632" width="4.140625" style="1037" customWidth="1"/>
    <col min="6633" max="6633" width="13.42578125" style="1037" customWidth="1"/>
    <col min="6634" max="6634" width="28.140625" style="1037" customWidth="1"/>
    <col min="6635" max="6635" width="11" style="1037" customWidth="1"/>
    <col min="6636" max="6636" width="14.42578125" style="1037" customWidth="1"/>
    <col min="6637" max="6637" width="4.140625" style="1037" customWidth="1"/>
    <col min="6638" max="6639" width="11" style="1037" customWidth="1"/>
    <col min="6640" max="6640" width="14.42578125" style="1037" customWidth="1"/>
    <col min="6641" max="6641" width="4.140625" style="1037" customWidth="1"/>
    <col min="6642" max="6642" width="14.42578125" style="1037" customWidth="1"/>
    <col min="6643" max="6860" width="11" style="1037"/>
    <col min="6861" max="6861" width="41.42578125" style="1037" customWidth="1"/>
    <col min="6862" max="6862" width="7.5703125" style="1037" customWidth="1"/>
    <col min="6863" max="6863" width="9.42578125" style="1037" customWidth="1"/>
    <col min="6864" max="6864" width="7" style="1037" customWidth="1"/>
    <col min="6865" max="6865" width="7.42578125" style="1037" bestFit="1" customWidth="1"/>
    <col min="6866" max="6866" width="34.5703125" style="1037" customWidth="1"/>
    <col min="6867" max="6867" width="9.5703125" style="1037" customWidth="1"/>
    <col min="6868" max="6870" width="10.5703125" style="1037" customWidth="1"/>
    <col min="6871" max="6871" width="35.5703125" style="1037" customWidth="1"/>
    <col min="6872" max="6872" width="11" style="1037" customWidth="1"/>
    <col min="6873" max="6882" width="9.85546875" style="1037" customWidth="1"/>
    <col min="6883" max="6886" width="11" style="1037" customWidth="1"/>
    <col min="6887" max="6887" width="14.42578125" style="1037" customWidth="1"/>
    <col min="6888" max="6888" width="4.140625" style="1037" customWidth="1"/>
    <col min="6889" max="6889" width="13.42578125" style="1037" customWidth="1"/>
    <col min="6890" max="6890" width="28.140625" style="1037" customWidth="1"/>
    <col min="6891" max="6891" width="11" style="1037" customWidth="1"/>
    <col min="6892" max="6892" width="14.42578125" style="1037" customWidth="1"/>
    <col min="6893" max="6893" width="4.140625" style="1037" customWidth="1"/>
    <col min="6894" max="6895" width="11" style="1037" customWidth="1"/>
    <col min="6896" max="6896" width="14.42578125" style="1037" customWidth="1"/>
    <col min="6897" max="6897" width="4.140625" style="1037" customWidth="1"/>
    <col min="6898" max="6898" width="14.42578125" style="1037" customWidth="1"/>
    <col min="6899" max="7116" width="11" style="1037"/>
    <col min="7117" max="7117" width="41.42578125" style="1037" customWidth="1"/>
    <col min="7118" max="7118" width="7.5703125" style="1037" customWidth="1"/>
    <col min="7119" max="7119" width="9.42578125" style="1037" customWidth="1"/>
    <col min="7120" max="7120" width="7" style="1037" customWidth="1"/>
    <col min="7121" max="7121" width="7.42578125" style="1037" bestFit="1" customWidth="1"/>
    <col min="7122" max="7122" width="34.5703125" style="1037" customWidth="1"/>
    <col min="7123" max="7123" width="9.5703125" style="1037" customWidth="1"/>
    <col min="7124" max="7126" width="10.5703125" style="1037" customWidth="1"/>
    <col min="7127" max="7127" width="35.5703125" style="1037" customWidth="1"/>
    <col min="7128" max="7128" width="11" style="1037" customWidth="1"/>
    <col min="7129" max="7138" width="9.85546875" style="1037" customWidth="1"/>
    <col min="7139" max="7142" width="11" style="1037" customWidth="1"/>
    <col min="7143" max="7143" width="14.42578125" style="1037" customWidth="1"/>
    <col min="7144" max="7144" width="4.140625" style="1037" customWidth="1"/>
    <col min="7145" max="7145" width="13.42578125" style="1037" customWidth="1"/>
    <col min="7146" max="7146" width="28.140625" style="1037" customWidth="1"/>
    <col min="7147" max="7147" width="11" style="1037" customWidth="1"/>
    <col min="7148" max="7148" width="14.42578125" style="1037" customWidth="1"/>
    <col min="7149" max="7149" width="4.140625" style="1037" customWidth="1"/>
    <col min="7150" max="7151" width="11" style="1037" customWidth="1"/>
    <col min="7152" max="7152" width="14.42578125" style="1037" customWidth="1"/>
    <col min="7153" max="7153" width="4.140625" style="1037" customWidth="1"/>
    <col min="7154" max="7154" width="14.42578125" style="1037" customWidth="1"/>
    <col min="7155" max="7372" width="11" style="1037"/>
    <col min="7373" max="7373" width="41.42578125" style="1037" customWidth="1"/>
    <col min="7374" max="7374" width="7.5703125" style="1037" customWidth="1"/>
    <col min="7375" max="7375" width="9.42578125" style="1037" customWidth="1"/>
    <col min="7376" max="7376" width="7" style="1037" customWidth="1"/>
    <col min="7377" max="7377" width="7.42578125" style="1037" bestFit="1" customWidth="1"/>
    <col min="7378" max="7378" width="34.5703125" style="1037" customWidth="1"/>
    <col min="7379" max="7379" width="9.5703125" style="1037" customWidth="1"/>
    <col min="7380" max="7382" width="10.5703125" style="1037" customWidth="1"/>
    <col min="7383" max="7383" width="35.5703125" style="1037" customWidth="1"/>
    <col min="7384" max="7384" width="11" style="1037" customWidth="1"/>
    <col min="7385" max="7394" width="9.85546875" style="1037" customWidth="1"/>
    <col min="7395" max="7398" width="11" style="1037" customWidth="1"/>
    <col min="7399" max="7399" width="14.42578125" style="1037" customWidth="1"/>
    <col min="7400" max="7400" width="4.140625" style="1037" customWidth="1"/>
    <col min="7401" max="7401" width="13.42578125" style="1037" customWidth="1"/>
    <col min="7402" max="7402" width="28.140625" style="1037" customWidth="1"/>
    <col min="7403" max="7403" width="11" style="1037" customWidth="1"/>
    <col min="7404" max="7404" width="14.42578125" style="1037" customWidth="1"/>
    <col min="7405" max="7405" width="4.140625" style="1037" customWidth="1"/>
    <col min="7406" max="7407" width="11" style="1037" customWidth="1"/>
    <col min="7408" max="7408" width="14.42578125" style="1037" customWidth="1"/>
    <col min="7409" max="7409" width="4.140625" style="1037" customWidth="1"/>
    <col min="7410" max="7410" width="14.42578125" style="1037" customWidth="1"/>
    <col min="7411" max="7628" width="11" style="1037"/>
    <col min="7629" max="7629" width="41.42578125" style="1037" customWidth="1"/>
    <col min="7630" max="7630" width="7.5703125" style="1037" customWidth="1"/>
    <col min="7631" max="7631" width="9.42578125" style="1037" customWidth="1"/>
    <col min="7632" max="7632" width="7" style="1037" customWidth="1"/>
    <col min="7633" max="7633" width="7.42578125" style="1037" bestFit="1" customWidth="1"/>
    <col min="7634" max="7634" width="34.5703125" style="1037" customWidth="1"/>
    <col min="7635" max="7635" width="9.5703125" style="1037" customWidth="1"/>
    <col min="7636" max="7638" width="10.5703125" style="1037" customWidth="1"/>
    <col min="7639" max="7639" width="35.5703125" style="1037" customWidth="1"/>
    <col min="7640" max="7640" width="11" style="1037" customWidth="1"/>
    <col min="7641" max="7650" width="9.85546875" style="1037" customWidth="1"/>
    <col min="7651" max="7654" width="11" style="1037" customWidth="1"/>
    <col min="7655" max="7655" width="14.42578125" style="1037" customWidth="1"/>
    <col min="7656" max="7656" width="4.140625" style="1037" customWidth="1"/>
    <col min="7657" max="7657" width="13.42578125" style="1037" customWidth="1"/>
    <col min="7658" max="7658" width="28.140625" style="1037" customWidth="1"/>
    <col min="7659" max="7659" width="11" style="1037" customWidth="1"/>
    <col min="7660" max="7660" width="14.42578125" style="1037" customWidth="1"/>
    <col min="7661" max="7661" width="4.140625" style="1037" customWidth="1"/>
    <col min="7662" max="7663" width="11" style="1037" customWidth="1"/>
    <col min="7664" max="7664" width="14.42578125" style="1037" customWidth="1"/>
    <col min="7665" max="7665" width="4.140625" style="1037" customWidth="1"/>
    <col min="7666" max="7666" width="14.42578125" style="1037" customWidth="1"/>
    <col min="7667" max="7884" width="11" style="1037"/>
    <col min="7885" max="7885" width="41.42578125" style="1037" customWidth="1"/>
    <col min="7886" max="7886" width="7.5703125" style="1037" customWidth="1"/>
    <col min="7887" max="7887" width="9.42578125" style="1037" customWidth="1"/>
    <col min="7888" max="7888" width="7" style="1037" customWidth="1"/>
    <col min="7889" max="7889" width="7.42578125" style="1037" bestFit="1" customWidth="1"/>
    <col min="7890" max="7890" width="34.5703125" style="1037" customWidth="1"/>
    <col min="7891" max="7891" width="9.5703125" style="1037" customWidth="1"/>
    <col min="7892" max="7894" width="10.5703125" style="1037" customWidth="1"/>
    <col min="7895" max="7895" width="35.5703125" style="1037" customWidth="1"/>
    <col min="7896" max="7896" width="11" style="1037" customWidth="1"/>
    <col min="7897" max="7906" width="9.85546875" style="1037" customWidth="1"/>
    <col min="7907" max="7910" width="11" style="1037" customWidth="1"/>
    <col min="7911" max="7911" width="14.42578125" style="1037" customWidth="1"/>
    <col min="7912" max="7912" width="4.140625" style="1037" customWidth="1"/>
    <col min="7913" max="7913" width="13.42578125" style="1037" customWidth="1"/>
    <col min="7914" max="7914" width="28.140625" style="1037" customWidth="1"/>
    <col min="7915" max="7915" width="11" style="1037" customWidth="1"/>
    <col min="7916" max="7916" width="14.42578125" style="1037" customWidth="1"/>
    <col min="7917" max="7917" width="4.140625" style="1037" customWidth="1"/>
    <col min="7918" max="7919" width="11" style="1037" customWidth="1"/>
    <col min="7920" max="7920" width="14.42578125" style="1037" customWidth="1"/>
    <col min="7921" max="7921" width="4.140625" style="1037" customWidth="1"/>
    <col min="7922" max="7922" width="14.42578125" style="1037" customWidth="1"/>
    <col min="7923" max="8140" width="11" style="1037"/>
    <col min="8141" max="8141" width="41.42578125" style="1037" customWidth="1"/>
    <col min="8142" max="8142" width="7.5703125" style="1037" customWidth="1"/>
    <col min="8143" max="8143" width="9.42578125" style="1037" customWidth="1"/>
    <col min="8144" max="8144" width="7" style="1037" customWidth="1"/>
    <col min="8145" max="8145" width="7.42578125" style="1037" bestFit="1" customWidth="1"/>
    <col min="8146" max="8146" width="34.5703125" style="1037" customWidth="1"/>
    <col min="8147" max="8147" width="9.5703125" style="1037" customWidth="1"/>
    <col min="8148" max="8150" width="10.5703125" style="1037" customWidth="1"/>
    <col min="8151" max="8151" width="35.5703125" style="1037" customWidth="1"/>
    <col min="8152" max="8152" width="11" style="1037" customWidth="1"/>
    <col min="8153" max="8162" width="9.85546875" style="1037" customWidth="1"/>
    <col min="8163" max="8166" width="11" style="1037" customWidth="1"/>
    <col min="8167" max="8167" width="14.42578125" style="1037" customWidth="1"/>
    <col min="8168" max="8168" width="4.140625" style="1037" customWidth="1"/>
    <col min="8169" max="8169" width="13.42578125" style="1037" customWidth="1"/>
    <col min="8170" max="8170" width="28.140625" style="1037" customWidth="1"/>
    <col min="8171" max="8171" width="11" style="1037" customWidth="1"/>
    <col min="8172" max="8172" width="14.42578125" style="1037" customWidth="1"/>
    <col min="8173" max="8173" width="4.140625" style="1037" customWidth="1"/>
    <col min="8174" max="8175" width="11" style="1037" customWidth="1"/>
    <col min="8176" max="8176" width="14.42578125" style="1037" customWidth="1"/>
    <col min="8177" max="8177" width="4.140625" style="1037" customWidth="1"/>
    <col min="8178" max="8178" width="14.42578125" style="1037" customWidth="1"/>
    <col min="8179" max="8396" width="11" style="1037"/>
    <col min="8397" max="8397" width="41.42578125" style="1037" customWidth="1"/>
    <col min="8398" max="8398" width="7.5703125" style="1037" customWidth="1"/>
    <col min="8399" max="8399" width="9.42578125" style="1037" customWidth="1"/>
    <col min="8400" max="8400" width="7" style="1037" customWidth="1"/>
    <col min="8401" max="8401" width="7.42578125" style="1037" bestFit="1" customWidth="1"/>
    <col min="8402" max="8402" width="34.5703125" style="1037" customWidth="1"/>
    <col min="8403" max="8403" width="9.5703125" style="1037" customWidth="1"/>
    <col min="8404" max="8406" width="10.5703125" style="1037" customWidth="1"/>
    <col min="8407" max="8407" width="35.5703125" style="1037" customWidth="1"/>
    <col min="8408" max="8408" width="11" style="1037" customWidth="1"/>
    <col min="8409" max="8418" width="9.85546875" style="1037" customWidth="1"/>
    <col min="8419" max="8422" width="11" style="1037" customWidth="1"/>
    <col min="8423" max="8423" width="14.42578125" style="1037" customWidth="1"/>
    <col min="8424" max="8424" width="4.140625" style="1037" customWidth="1"/>
    <col min="8425" max="8425" width="13.42578125" style="1037" customWidth="1"/>
    <col min="8426" max="8426" width="28.140625" style="1037" customWidth="1"/>
    <col min="8427" max="8427" width="11" style="1037" customWidth="1"/>
    <col min="8428" max="8428" width="14.42578125" style="1037" customWidth="1"/>
    <col min="8429" max="8429" width="4.140625" style="1037" customWidth="1"/>
    <col min="8430" max="8431" width="11" style="1037" customWidth="1"/>
    <col min="8432" max="8432" width="14.42578125" style="1037" customWidth="1"/>
    <col min="8433" max="8433" width="4.140625" style="1037" customWidth="1"/>
    <col min="8434" max="8434" width="14.42578125" style="1037" customWidth="1"/>
    <col min="8435" max="8652" width="11" style="1037"/>
    <col min="8653" max="8653" width="41.42578125" style="1037" customWidth="1"/>
    <col min="8654" max="8654" width="7.5703125" style="1037" customWidth="1"/>
    <col min="8655" max="8655" width="9.42578125" style="1037" customWidth="1"/>
    <col min="8656" max="8656" width="7" style="1037" customWidth="1"/>
    <col min="8657" max="8657" width="7.42578125" style="1037" bestFit="1" customWidth="1"/>
    <col min="8658" max="8658" width="34.5703125" style="1037" customWidth="1"/>
    <col min="8659" max="8659" width="9.5703125" style="1037" customWidth="1"/>
    <col min="8660" max="8662" width="10.5703125" style="1037" customWidth="1"/>
    <col min="8663" max="8663" width="35.5703125" style="1037" customWidth="1"/>
    <col min="8664" max="8664" width="11" style="1037" customWidth="1"/>
    <col min="8665" max="8674" width="9.85546875" style="1037" customWidth="1"/>
    <col min="8675" max="8678" width="11" style="1037" customWidth="1"/>
    <col min="8679" max="8679" width="14.42578125" style="1037" customWidth="1"/>
    <col min="8680" max="8680" width="4.140625" style="1037" customWidth="1"/>
    <col min="8681" max="8681" width="13.42578125" style="1037" customWidth="1"/>
    <col min="8682" max="8682" width="28.140625" style="1037" customWidth="1"/>
    <col min="8683" max="8683" width="11" style="1037" customWidth="1"/>
    <col min="8684" max="8684" width="14.42578125" style="1037" customWidth="1"/>
    <col min="8685" max="8685" width="4.140625" style="1037" customWidth="1"/>
    <col min="8686" max="8687" width="11" style="1037" customWidth="1"/>
    <col min="8688" max="8688" width="14.42578125" style="1037" customWidth="1"/>
    <col min="8689" max="8689" width="4.140625" style="1037" customWidth="1"/>
    <col min="8690" max="8690" width="14.42578125" style="1037" customWidth="1"/>
    <col min="8691" max="8908" width="11" style="1037"/>
    <col min="8909" max="8909" width="41.42578125" style="1037" customWidth="1"/>
    <col min="8910" max="8910" width="7.5703125" style="1037" customWidth="1"/>
    <col min="8911" max="8911" width="9.42578125" style="1037" customWidth="1"/>
    <col min="8912" max="8912" width="7" style="1037" customWidth="1"/>
    <col min="8913" max="8913" width="7.42578125" style="1037" bestFit="1" customWidth="1"/>
    <col min="8914" max="8914" width="34.5703125" style="1037" customWidth="1"/>
    <col min="8915" max="8915" width="9.5703125" style="1037" customWidth="1"/>
    <col min="8916" max="8918" width="10.5703125" style="1037" customWidth="1"/>
    <col min="8919" max="8919" width="35.5703125" style="1037" customWidth="1"/>
    <col min="8920" max="8920" width="11" style="1037" customWidth="1"/>
    <col min="8921" max="8930" width="9.85546875" style="1037" customWidth="1"/>
    <col min="8931" max="8934" width="11" style="1037" customWidth="1"/>
    <col min="8935" max="8935" width="14.42578125" style="1037" customWidth="1"/>
    <col min="8936" max="8936" width="4.140625" style="1037" customWidth="1"/>
    <col min="8937" max="8937" width="13.42578125" style="1037" customWidth="1"/>
    <col min="8938" max="8938" width="28.140625" style="1037" customWidth="1"/>
    <col min="8939" max="8939" width="11" style="1037" customWidth="1"/>
    <col min="8940" max="8940" width="14.42578125" style="1037" customWidth="1"/>
    <col min="8941" max="8941" width="4.140625" style="1037" customWidth="1"/>
    <col min="8942" max="8943" width="11" style="1037" customWidth="1"/>
    <col min="8944" max="8944" width="14.42578125" style="1037" customWidth="1"/>
    <col min="8945" max="8945" width="4.140625" style="1037" customWidth="1"/>
    <col min="8946" max="8946" width="14.42578125" style="1037" customWidth="1"/>
    <col min="8947" max="9164" width="11" style="1037"/>
    <col min="9165" max="9165" width="41.42578125" style="1037" customWidth="1"/>
    <col min="9166" max="9166" width="7.5703125" style="1037" customWidth="1"/>
    <col min="9167" max="9167" width="9.42578125" style="1037" customWidth="1"/>
    <col min="9168" max="9168" width="7" style="1037" customWidth="1"/>
    <col min="9169" max="9169" width="7.42578125" style="1037" bestFit="1" customWidth="1"/>
    <col min="9170" max="9170" width="34.5703125" style="1037" customWidth="1"/>
    <col min="9171" max="9171" width="9.5703125" style="1037" customWidth="1"/>
    <col min="9172" max="9174" width="10.5703125" style="1037" customWidth="1"/>
    <col min="9175" max="9175" width="35.5703125" style="1037" customWidth="1"/>
    <col min="9176" max="9176" width="11" style="1037" customWidth="1"/>
    <col min="9177" max="9186" width="9.85546875" style="1037" customWidth="1"/>
    <col min="9187" max="9190" width="11" style="1037" customWidth="1"/>
    <col min="9191" max="9191" width="14.42578125" style="1037" customWidth="1"/>
    <col min="9192" max="9192" width="4.140625" style="1037" customWidth="1"/>
    <col min="9193" max="9193" width="13.42578125" style="1037" customWidth="1"/>
    <col min="9194" max="9194" width="28.140625" style="1037" customWidth="1"/>
    <col min="9195" max="9195" width="11" style="1037" customWidth="1"/>
    <col min="9196" max="9196" width="14.42578125" style="1037" customWidth="1"/>
    <col min="9197" max="9197" width="4.140625" style="1037" customWidth="1"/>
    <col min="9198" max="9199" width="11" style="1037" customWidth="1"/>
    <col min="9200" max="9200" width="14.42578125" style="1037" customWidth="1"/>
    <col min="9201" max="9201" width="4.140625" style="1037" customWidth="1"/>
    <col min="9202" max="9202" width="14.42578125" style="1037" customWidth="1"/>
    <col min="9203" max="9420" width="11" style="1037"/>
    <col min="9421" max="9421" width="41.42578125" style="1037" customWidth="1"/>
    <col min="9422" max="9422" width="7.5703125" style="1037" customWidth="1"/>
    <col min="9423" max="9423" width="9.42578125" style="1037" customWidth="1"/>
    <col min="9424" max="9424" width="7" style="1037" customWidth="1"/>
    <col min="9425" max="9425" width="7.42578125" style="1037" bestFit="1" customWidth="1"/>
    <col min="9426" max="9426" width="34.5703125" style="1037" customWidth="1"/>
    <col min="9427" max="9427" width="9.5703125" style="1037" customWidth="1"/>
    <col min="9428" max="9430" width="10.5703125" style="1037" customWidth="1"/>
    <col min="9431" max="9431" width="35.5703125" style="1037" customWidth="1"/>
    <col min="9432" max="9432" width="11" style="1037" customWidth="1"/>
    <col min="9433" max="9442" width="9.85546875" style="1037" customWidth="1"/>
    <col min="9443" max="9446" width="11" style="1037" customWidth="1"/>
    <col min="9447" max="9447" width="14.42578125" style="1037" customWidth="1"/>
    <col min="9448" max="9448" width="4.140625" style="1037" customWidth="1"/>
    <col min="9449" max="9449" width="13.42578125" style="1037" customWidth="1"/>
    <col min="9450" max="9450" width="28.140625" style="1037" customWidth="1"/>
    <col min="9451" max="9451" width="11" style="1037" customWidth="1"/>
    <col min="9452" max="9452" width="14.42578125" style="1037" customWidth="1"/>
    <col min="9453" max="9453" width="4.140625" style="1037" customWidth="1"/>
    <col min="9454" max="9455" width="11" style="1037" customWidth="1"/>
    <col min="9456" max="9456" width="14.42578125" style="1037" customWidth="1"/>
    <col min="9457" max="9457" width="4.140625" style="1037" customWidth="1"/>
    <col min="9458" max="9458" width="14.42578125" style="1037" customWidth="1"/>
    <col min="9459" max="9676" width="11" style="1037"/>
    <col min="9677" max="9677" width="41.42578125" style="1037" customWidth="1"/>
    <col min="9678" max="9678" width="7.5703125" style="1037" customWidth="1"/>
    <col min="9679" max="9679" width="9.42578125" style="1037" customWidth="1"/>
    <col min="9680" max="9680" width="7" style="1037" customWidth="1"/>
    <col min="9681" max="9681" width="7.42578125" style="1037" bestFit="1" customWidth="1"/>
    <col min="9682" max="9682" width="34.5703125" style="1037" customWidth="1"/>
    <col min="9683" max="9683" width="9.5703125" style="1037" customWidth="1"/>
    <col min="9684" max="9686" width="10.5703125" style="1037" customWidth="1"/>
    <col min="9687" max="9687" width="35.5703125" style="1037" customWidth="1"/>
    <col min="9688" max="9688" width="11" style="1037" customWidth="1"/>
    <col min="9689" max="9698" width="9.85546875" style="1037" customWidth="1"/>
    <col min="9699" max="9702" width="11" style="1037" customWidth="1"/>
    <col min="9703" max="9703" width="14.42578125" style="1037" customWidth="1"/>
    <col min="9704" max="9704" width="4.140625" style="1037" customWidth="1"/>
    <col min="9705" max="9705" width="13.42578125" style="1037" customWidth="1"/>
    <col min="9706" max="9706" width="28.140625" style="1037" customWidth="1"/>
    <col min="9707" max="9707" width="11" style="1037" customWidth="1"/>
    <col min="9708" max="9708" width="14.42578125" style="1037" customWidth="1"/>
    <col min="9709" max="9709" width="4.140625" style="1037" customWidth="1"/>
    <col min="9710" max="9711" width="11" style="1037" customWidth="1"/>
    <col min="9712" max="9712" width="14.42578125" style="1037" customWidth="1"/>
    <col min="9713" max="9713" width="4.140625" style="1037" customWidth="1"/>
    <col min="9714" max="9714" width="14.42578125" style="1037" customWidth="1"/>
    <col min="9715" max="9932" width="11" style="1037"/>
    <col min="9933" max="9933" width="41.42578125" style="1037" customWidth="1"/>
    <col min="9934" max="9934" width="7.5703125" style="1037" customWidth="1"/>
    <col min="9935" max="9935" width="9.42578125" style="1037" customWidth="1"/>
    <col min="9936" max="9936" width="7" style="1037" customWidth="1"/>
    <col min="9937" max="9937" width="7.42578125" style="1037" bestFit="1" customWidth="1"/>
    <col min="9938" max="9938" width="34.5703125" style="1037" customWidth="1"/>
    <col min="9939" max="9939" width="9.5703125" style="1037" customWidth="1"/>
    <col min="9940" max="9942" width="10.5703125" style="1037" customWidth="1"/>
    <col min="9943" max="9943" width="35.5703125" style="1037" customWidth="1"/>
    <col min="9944" max="9944" width="11" style="1037" customWidth="1"/>
    <col min="9945" max="9954" width="9.85546875" style="1037" customWidth="1"/>
    <col min="9955" max="9958" width="11" style="1037" customWidth="1"/>
    <col min="9959" max="9959" width="14.42578125" style="1037" customWidth="1"/>
    <col min="9960" max="9960" width="4.140625" style="1037" customWidth="1"/>
    <col min="9961" max="9961" width="13.42578125" style="1037" customWidth="1"/>
    <col min="9962" max="9962" width="28.140625" style="1037" customWidth="1"/>
    <col min="9963" max="9963" width="11" style="1037" customWidth="1"/>
    <col min="9964" max="9964" width="14.42578125" style="1037" customWidth="1"/>
    <col min="9965" max="9965" width="4.140625" style="1037" customWidth="1"/>
    <col min="9966" max="9967" width="11" style="1037" customWidth="1"/>
    <col min="9968" max="9968" width="14.42578125" style="1037" customWidth="1"/>
    <col min="9969" max="9969" width="4.140625" style="1037" customWidth="1"/>
    <col min="9970" max="9970" width="14.42578125" style="1037" customWidth="1"/>
    <col min="9971" max="10188" width="11" style="1037"/>
    <col min="10189" max="10189" width="41.42578125" style="1037" customWidth="1"/>
    <col min="10190" max="10190" width="7.5703125" style="1037" customWidth="1"/>
    <col min="10191" max="10191" width="9.42578125" style="1037" customWidth="1"/>
    <col min="10192" max="10192" width="7" style="1037" customWidth="1"/>
    <col min="10193" max="10193" width="7.42578125" style="1037" bestFit="1" customWidth="1"/>
    <col min="10194" max="10194" width="34.5703125" style="1037" customWidth="1"/>
    <col min="10195" max="10195" width="9.5703125" style="1037" customWidth="1"/>
    <col min="10196" max="10198" width="10.5703125" style="1037" customWidth="1"/>
    <col min="10199" max="10199" width="35.5703125" style="1037" customWidth="1"/>
    <col min="10200" max="10200" width="11" style="1037" customWidth="1"/>
    <col min="10201" max="10210" width="9.85546875" style="1037" customWidth="1"/>
    <col min="10211" max="10214" width="11" style="1037" customWidth="1"/>
    <col min="10215" max="10215" width="14.42578125" style="1037" customWidth="1"/>
    <col min="10216" max="10216" width="4.140625" style="1037" customWidth="1"/>
    <col min="10217" max="10217" width="13.42578125" style="1037" customWidth="1"/>
    <col min="10218" max="10218" width="28.140625" style="1037" customWidth="1"/>
    <col min="10219" max="10219" width="11" style="1037" customWidth="1"/>
    <col min="10220" max="10220" width="14.42578125" style="1037" customWidth="1"/>
    <col min="10221" max="10221" width="4.140625" style="1037" customWidth="1"/>
    <col min="10222" max="10223" width="11" style="1037" customWidth="1"/>
    <col min="10224" max="10224" width="14.42578125" style="1037" customWidth="1"/>
    <col min="10225" max="10225" width="4.140625" style="1037" customWidth="1"/>
    <col min="10226" max="10226" width="14.42578125" style="1037" customWidth="1"/>
    <col min="10227" max="10444" width="11" style="1037"/>
    <col min="10445" max="10445" width="41.42578125" style="1037" customWidth="1"/>
    <col min="10446" max="10446" width="7.5703125" style="1037" customWidth="1"/>
    <col min="10447" max="10447" width="9.42578125" style="1037" customWidth="1"/>
    <col min="10448" max="10448" width="7" style="1037" customWidth="1"/>
    <col min="10449" max="10449" width="7.42578125" style="1037" bestFit="1" customWidth="1"/>
    <col min="10450" max="10450" width="34.5703125" style="1037" customWidth="1"/>
    <col min="10451" max="10451" width="9.5703125" style="1037" customWidth="1"/>
    <col min="10452" max="10454" width="10.5703125" style="1037" customWidth="1"/>
    <col min="10455" max="10455" width="35.5703125" style="1037" customWidth="1"/>
    <col min="10456" max="10456" width="11" style="1037" customWidth="1"/>
    <col min="10457" max="10466" width="9.85546875" style="1037" customWidth="1"/>
    <col min="10467" max="10470" width="11" style="1037" customWidth="1"/>
    <col min="10471" max="10471" width="14.42578125" style="1037" customWidth="1"/>
    <col min="10472" max="10472" width="4.140625" style="1037" customWidth="1"/>
    <col min="10473" max="10473" width="13.42578125" style="1037" customWidth="1"/>
    <col min="10474" max="10474" width="28.140625" style="1037" customWidth="1"/>
    <col min="10475" max="10475" width="11" style="1037" customWidth="1"/>
    <col min="10476" max="10476" width="14.42578125" style="1037" customWidth="1"/>
    <col min="10477" max="10477" width="4.140625" style="1037" customWidth="1"/>
    <col min="10478" max="10479" width="11" style="1037" customWidth="1"/>
    <col min="10480" max="10480" width="14.42578125" style="1037" customWidth="1"/>
    <col min="10481" max="10481" width="4.140625" style="1037" customWidth="1"/>
    <col min="10482" max="10482" width="14.42578125" style="1037" customWidth="1"/>
    <col min="10483" max="10700" width="11" style="1037"/>
    <col min="10701" max="10701" width="41.42578125" style="1037" customWidth="1"/>
    <col min="10702" max="10702" width="7.5703125" style="1037" customWidth="1"/>
    <col min="10703" max="10703" width="9.42578125" style="1037" customWidth="1"/>
    <col min="10704" max="10704" width="7" style="1037" customWidth="1"/>
    <col min="10705" max="10705" width="7.42578125" style="1037" bestFit="1" customWidth="1"/>
    <col min="10706" max="10706" width="34.5703125" style="1037" customWidth="1"/>
    <col min="10707" max="10707" width="9.5703125" style="1037" customWidth="1"/>
    <col min="10708" max="10710" width="10.5703125" style="1037" customWidth="1"/>
    <col min="10711" max="10711" width="35.5703125" style="1037" customWidth="1"/>
    <col min="10712" max="10712" width="11" style="1037" customWidth="1"/>
    <col min="10713" max="10722" width="9.85546875" style="1037" customWidth="1"/>
    <col min="10723" max="10726" width="11" style="1037" customWidth="1"/>
    <col min="10727" max="10727" width="14.42578125" style="1037" customWidth="1"/>
    <col min="10728" max="10728" width="4.140625" style="1037" customWidth="1"/>
    <col min="10729" max="10729" width="13.42578125" style="1037" customWidth="1"/>
    <col min="10730" max="10730" width="28.140625" style="1037" customWidth="1"/>
    <col min="10731" max="10731" width="11" style="1037" customWidth="1"/>
    <col min="10732" max="10732" width="14.42578125" style="1037" customWidth="1"/>
    <col min="10733" max="10733" width="4.140625" style="1037" customWidth="1"/>
    <col min="10734" max="10735" width="11" style="1037" customWidth="1"/>
    <col min="10736" max="10736" width="14.42578125" style="1037" customWidth="1"/>
    <col min="10737" max="10737" width="4.140625" style="1037" customWidth="1"/>
    <col min="10738" max="10738" width="14.42578125" style="1037" customWidth="1"/>
    <col min="10739" max="10956" width="11" style="1037"/>
    <col min="10957" max="10957" width="41.42578125" style="1037" customWidth="1"/>
    <col min="10958" max="10958" width="7.5703125" style="1037" customWidth="1"/>
    <col min="10959" max="10959" width="9.42578125" style="1037" customWidth="1"/>
    <col min="10960" max="10960" width="7" style="1037" customWidth="1"/>
    <col min="10961" max="10961" width="7.42578125" style="1037" bestFit="1" customWidth="1"/>
    <col min="10962" max="10962" width="34.5703125" style="1037" customWidth="1"/>
    <col min="10963" max="10963" width="9.5703125" style="1037" customWidth="1"/>
    <col min="10964" max="10966" width="10.5703125" style="1037" customWidth="1"/>
    <col min="10967" max="10967" width="35.5703125" style="1037" customWidth="1"/>
    <col min="10968" max="10968" width="11" style="1037" customWidth="1"/>
    <col min="10969" max="10978" width="9.85546875" style="1037" customWidth="1"/>
    <col min="10979" max="10982" width="11" style="1037" customWidth="1"/>
    <col min="10983" max="10983" width="14.42578125" style="1037" customWidth="1"/>
    <col min="10984" max="10984" width="4.140625" style="1037" customWidth="1"/>
    <col min="10985" max="10985" width="13.42578125" style="1037" customWidth="1"/>
    <col min="10986" max="10986" width="28.140625" style="1037" customWidth="1"/>
    <col min="10987" max="10987" width="11" style="1037" customWidth="1"/>
    <col min="10988" max="10988" width="14.42578125" style="1037" customWidth="1"/>
    <col min="10989" max="10989" width="4.140625" style="1037" customWidth="1"/>
    <col min="10990" max="10991" width="11" style="1037" customWidth="1"/>
    <col min="10992" max="10992" width="14.42578125" style="1037" customWidth="1"/>
    <col min="10993" max="10993" width="4.140625" style="1037" customWidth="1"/>
    <col min="10994" max="10994" width="14.42578125" style="1037" customWidth="1"/>
    <col min="10995" max="11212" width="11" style="1037"/>
    <col min="11213" max="11213" width="41.42578125" style="1037" customWidth="1"/>
    <col min="11214" max="11214" width="7.5703125" style="1037" customWidth="1"/>
    <col min="11215" max="11215" width="9.42578125" style="1037" customWidth="1"/>
    <col min="11216" max="11216" width="7" style="1037" customWidth="1"/>
    <col min="11217" max="11217" width="7.42578125" style="1037" bestFit="1" customWidth="1"/>
    <col min="11218" max="11218" width="34.5703125" style="1037" customWidth="1"/>
    <col min="11219" max="11219" width="9.5703125" style="1037" customWidth="1"/>
    <col min="11220" max="11222" width="10.5703125" style="1037" customWidth="1"/>
    <col min="11223" max="11223" width="35.5703125" style="1037" customWidth="1"/>
    <col min="11224" max="11224" width="11" style="1037" customWidth="1"/>
    <col min="11225" max="11234" width="9.85546875" style="1037" customWidth="1"/>
    <col min="11235" max="11238" width="11" style="1037" customWidth="1"/>
    <col min="11239" max="11239" width="14.42578125" style="1037" customWidth="1"/>
    <col min="11240" max="11240" width="4.140625" style="1037" customWidth="1"/>
    <col min="11241" max="11241" width="13.42578125" style="1037" customWidth="1"/>
    <col min="11242" max="11242" width="28.140625" style="1037" customWidth="1"/>
    <col min="11243" max="11243" width="11" style="1037" customWidth="1"/>
    <col min="11244" max="11244" width="14.42578125" style="1037" customWidth="1"/>
    <col min="11245" max="11245" width="4.140625" style="1037" customWidth="1"/>
    <col min="11246" max="11247" width="11" style="1037" customWidth="1"/>
    <col min="11248" max="11248" width="14.42578125" style="1037" customWidth="1"/>
    <col min="11249" max="11249" width="4.140625" style="1037" customWidth="1"/>
    <col min="11250" max="11250" width="14.42578125" style="1037" customWidth="1"/>
    <col min="11251" max="11468" width="11" style="1037"/>
    <col min="11469" max="11469" width="41.42578125" style="1037" customWidth="1"/>
    <col min="11470" max="11470" width="7.5703125" style="1037" customWidth="1"/>
    <col min="11471" max="11471" width="9.42578125" style="1037" customWidth="1"/>
    <col min="11472" max="11472" width="7" style="1037" customWidth="1"/>
    <col min="11473" max="11473" width="7.42578125" style="1037" bestFit="1" customWidth="1"/>
    <col min="11474" max="11474" width="34.5703125" style="1037" customWidth="1"/>
    <col min="11475" max="11475" width="9.5703125" style="1037" customWidth="1"/>
    <col min="11476" max="11478" width="10.5703125" style="1037" customWidth="1"/>
    <col min="11479" max="11479" width="35.5703125" style="1037" customWidth="1"/>
    <col min="11480" max="11480" width="11" style="1037" customWidth="1"/>
    <col min="11481" max="11490" width="9.85546875" style="1037" customWidth="1"/>
    <col min="11491" max="11494" width="11" style="1037" customWidth="1"/>
    <col min="11495" max="11495" width="14.42578125" style="1037" customWidth="1"/>
    <col min="11496" max="11496" width="4.140625" style="1037" customWidth="1"/>
    <col min="11497" max="11497" width="13.42578125" style="1037" customWidth="1"/>
    <col min="11498" max="11498" width="28.140625" style="1037" customWidth="1"/>
    <col min="11499" max="11499" width="11" style="1037" customWidth="1"/>
    <col min="11500" max="11500" width="14.42578125" style="1037" customWidth="1"/>
    <col min="11501" max="11501" width="4.140625" style="1037" customWidth="1"/>
    <col min="11502" max="11503" width="11" style="1037" customWidth="1"/>
    <col min="11504" max="11504" width="14.42578125" style="1037" customWidth="1"/>
    <col min="11505" max="11505" width="4.140625" style="1037" customWidth="1"/>
    <col min="11506" max="11506" width="14.42578125" style="1037" customWidth="1"/>
    <col min="11507" max="11724" width="11" style="1037"/>
    <col min="11725" max="11725" width="41.42578125" style="1037" customWidth="1"/>
    <col min="11726" max="11726" width="7.5703125" style="1037" customWidth="1"/>
    <col min="11727" max="11727" width="9.42578125" style="1037" customWidth="1"/>
    <col min="11728" max="11728" width="7" style="1037" customWidth="1"/>
    <col min="11729" max="11729" width="7.42578125" style="1037" bestFit="1" customWidth="1"/>
    <col min="11730" max="11730" width="34.5703125" style="1037" customWidth="1"/>
    <col min="11731" max="11731" width="9.5703125" style="1037" customWidth="1"/>
    <col min="11732" max="11734" width="10.5703125" style="1037" customWidth="1"/>
    <col min="11735" max="11735" width="35.5703125" style="1037" customWidth="1"/>
    <col min="11736" max="11736" width="11" style="1037" customWidth="1"/>
    <col min="11737" max="11746" width="9.85546875" style="1037" customWidth="1"/>
    <col min="11747" max="11750" width="11" style="1037" customWidth="1"/>
    <col min="11751" max="11751" width="14.42578125" style="1037" customWidth="1"/>
    <col min="11752" max="11752" width="4.140625" style="1037" customWidth="1"/>
    <col min="11753" max="11753" width="13.42578125" style="1037" customWidth="1"/>
    <col min="11754" max="11754" width="28.140625" style="1037" customWidth="1"/>
    <col min="11755" max="11755" width="11" style="1037" customWidth="1"/>
    <col min="11756" max="11756" width="14.42578125" style="1037" customWidth="1"/>
    <col min="11757" max="11757" width="4.140625" style="1037" customWidth="1"/>
    <col min="11758" max="11759" width="11" style="1037" customWidth="1"/>
    <col min="11760" max="11760" width="14.42578125" style="1037" customWidth="1"/>
    <col min="11761" max="11761" width="4.140625" style="1037" customWidth="1"/>
    <col min="11762" max="11762" width="14.42578125" style="1037" customWidth="1"/>
    <col min="11763" max="11980" width="11" style="1037"/>
    <col min="11981" max="11981" width="41.42578125" style="1037" customWidth="1"/>
    <col min="11982" max="11982" width="7.5703125" style="1037" customWidth="1"/>
    <col min="11983" max="11983" width="9.42578125" style="1037" customWidth="1"/>
    <col min="11984" max="11984" width="7" style="1037" customWidth="1"/>
    <col min="11985" max="11985" width="7.42578125" style="1037" bestFit="1" customWidth="1"/>
    <col min="11986" max="11986" width="34.5703125" style="1037" customWidth="1"/>
    <col min="11987" max="11987" width="9.5703125" style="1037" customWidth="1"/>
    <col min="11988" max="11990" width="10.5703125" style="1037" customWidth="1"/>
    <col min="11991" max="11991" width="35.5703125" style="1037" customWidth="1"/>
    <col min="11992" max="11992" width="11" style="1037" customWidth="1"/>
    <col min="11993" max="12002" width="9.85546875" style="1037" customWidth="1"/>
    <col min="12003" max="12006" width="11" style="1037" customWidth="1"/>
    <col min="12007" max="12007" width="14.42578125" style="1037" customWidth="1"/>
    <col min="12008" max="12008" width="4.140625" style="1037" customWidth="1"/>
    <col min="12009" max="12009" width="13.42578125" style="1037" customWidth="1"/>
    <col min="12010" max="12010" width="28.140625" style="1037" customWidth="1"/>
    <col min="12011" max="12011" width="11" style="1037" customWidth="1"/>
    <col min="12012" max="12012" width="14.42578125" style="1037" customWidth="1"/>
    <col min="12013" max="12013" width="4.140625" style="1037" customWidth="1"/>
    <col min="12014" max="12015" width="11" style="1037" customWidth="1"/>
    <col min="12016" max="12016" width="14.42578125" style="1037" customWidth="1"/>
    <col min="12017" max="12017" width="4.140625" style="1037" customWidth="1"/>
    <col min="12018" max="12018" width="14.42578125" style="1037" customWidth="1"/>
    <col min="12019" max="12236" width="11" style="1037"/>
    <col min="12237" max="12237" width="41.42578125" style="1037" customWidth="1"/>
    <col min="12238" max="12238" width="7.5703125" style="1037" customWidth="1"/>
    <col min="12239" max="12239" width="9.42578125" style="1037" customWidth="1"/>
    <col min="12240" max="12240" width="7" style="1037" customWidth="1"/>
    <col min="12241" max="12241" width="7.42578125" style="1037" bestFit="1" customWidth="1"/>
    <col min="12242" max="12242" width="34.5703125" style="1037" customWidth="1"/>
    <col min="12243" max="12243" width="9.5703125" style="1037" customWidth="1"/>
    <col min="12244" max="12246" width="10.5703125" style="1037" customWidth="1"/>
    <col min="12247" max="12247" width="35.5703125" style="1037" customWidth="1"/>
    <col min="12248" max="12248" width="11" style="1037" customWidth="1"/>
    <col min="12249" max="12258" width="9.85546875" style="1037" customWidth="1"/>
    <col min="12259" max="12262" width="11" style="1037" customWidth="1"/>
    <col min="12263" max="12263" width="14.42578125" style="1037" customWidth="1"/>
    <col min="12264" max="12264" width="4.140625" style="1037" customWidth="1"/>
    <col min="12265" max="12265" width="13.42578125" style="1037" customWidth="1"/>
    <col min="12266" max="12266" width="28.140625" style="1037" customWidth="1"/>
    <col min="12267" max="12267" width="11" style="1037" customWidth="1"/>
    <col min="12268" max="12268" width="14.42578125" style="1037" customWidth="1"/>
    <col min="12269" max="12269" width="4.140625" style="1037" customWidth="1"/>
    <col min="12270" max="12271" width="11" style="1037" customWidth="1"/>
    <col min="12272" max="12272" width="14.42578125" style="1037" customWidth="1"/>
    <col min="12273" max="12273" width="4.140625" style="1037" customWidth="1"/>
    <col min="12274" max="12274" width="14.42578125" style="1037" customWidth="1"/>
    <col min="12275" max="12492" width="11" style="1037"/>
    <col min="12493" max="12493" width="41.42578125" style="1037" customWidth="1"/>
    <col min="12494" max="12494" width="7.5703125" style="1037" customWidth="1"/>
    <col min="12495" max="12495" width="9.42578125" style="1037" customWidth="1"/>
    <col min="12496" max="12496" width="7" style="1037" customWidth="1"/>
    <col min="12497" max="12497" width="7.42578125" style="1037" bestFit="1" customWidth="1"/>
    <col min="12498" max="12498" width="34.5703125" style="1037" customWidth="1"/>
    <col min="12499" max="12499" width="9.5703125" style="1037" customWidth="1"/>
    <col min="12500" max="12502" width="10.5703125" style="1037" customWidth="1"/>
    <col min="12503" max="12503" width="35.5703125" style="1037" customWidth="1"/>
    <col min="12504" max="12504" width="11" style="1037" customWidth="1"/>
    <col min="12505" max="12514" width="9.85546875" style="1037" customWidth="1"/>
    <col min="12515" max="12518" width="11" style="1037" customWidth="1"/>
    <col min="12519" max="12519" width="14.42578125" style="1037" customWidth="1"/>
    <col min="12520" max="12520" width="4.140625" style="1037" customWidth="1"/>
    <col min="12521" max="12521" width="13.42578125" style="1037" customWidth="1"/>
    <col min="12522" max="12522" width="28.140625" style="1037" customWidth="1"/>
    <col min="12523" max="12523" width="11" style="1037" customWidth="1"/>
    <col min="12524" max="12524" width="14.42578125" style="1037" customWidth="1"/>
    <col min="12525" max="12525" width="4.140625" style="1037" customWidth="1"/>
    <col min="12526" max="12527" width="11" style="1037" customWidth="1"/>
    <col min="12528" max="12528" width="14.42578125" style="1037" customWidth="1"/>
    <col min="12529" max="12529" width="4.140625" style="1037" customWidth="1"/>
    <col min="12530" max="12530" width="14.42578125" style="1037" customWidth="1"/>
    <col min="12531" max="12748" width="11" style="1037"/>
    <col min="12749" max="12749" width="41.42578125" style="1037" customWidth="1"/>
    <col min="12750" max="12750" width="7.5703125" style="1037" customWidth="1"/>
    <col min="12751" max="12751" width="9.42578125" style="1037" customWidth="1"/>
    <col min="12752" max="12752" width="7" style="1037" customWidth="1"/>
    <col min="12753" max="12753" width="7.42578125" style="1037" bestFit="1" customWidth="1"/>
    <col min="12754" max="12754" width="34.5703125" style="1037" customWidth="1"/>
    <col min="12755" max="12755" width="9.5703125" style="1037" customWidth="1"/>
    <col min="12756" max="12758" width="10.5703125" style="1037" customWidth="1"/>
    <col min="12759" max="12759" width="35.5703125" style="1037" customWidth="1"/>
    <col min="12760" max="12760" width="11" style="1037" customWidth="1"/>
    <col min="12761" max="12770" width="9.85546875" style="1037" customWidth="1"/>
    <col min="12771" max="12774" width="11" style="1037" customWidth="1"/>
    <col min="12775" max="12775" width="14.42578125" style="1037" customWidth="1"/>
    <col min="12776" max="12776" width="4.140625" style="1037" customWidth="1"/>
    <col min="12777" max="12777" width="13.42578125" style="1037" customWidth="1"/>
    <col min="12778" max="12778" width="28.140625" style="1037" customWidth="1"/>
    <col min="12779" max="12779" width="11" style="1037" customWidth="1"/>
    <col min="12780" max="12780" width="14.42578125" style="1037" customWidth="1"/>
    <col min="12781" max="12781" width="4.140625" style="1037" customWidth="1"/>
    <col min="12782" max="12783" width="11" style="1037" customWidth="1"/>
    <col min="12784" max="12784" width="14.42578125" style="1037" customWidth="1"/>
    <col min="12785" max="12785" width="4.140625" style="1037" customWidth="1"/>
    <col min="12786" max="12786" width="14.42578125" style="1037" customWidth="1"/>
    <col min="12787" max="13004" width="11" style="1037"/>
    <col min="13005" max="13005" width="41.42578125" style="1037" customWidth="1"/>
    <col min="13006" max="13006" width="7.5703125" style="1037" customWidth="1"/>
    <col min="13007" max="13007" width="9.42578125" style="1037" customWidth="1"/>
    <col min="13008" max="13008" width="7" style="1037" customWidth="1"/>
    <col min="13009" max="13009" width="7.42578125" style="1037" bestFit="1" customWidth="1"/>
    <col min="13010" max="13010" width="34.5703125" style="1037" customWidth="1"/>
    <col min="13011" max="13011" width="9.5703125" style="1037" customWidth="1"/>
    <col min="13012" max="13014" width="10.5703125" style="1037" customWidth="1"/>
    <col min="13015" max="13015" width="35.5703125" style="1037" customWidth="1"/>
    <col min="13016" max="13016" width="11" style="1037" customWidth="1"/>
    <col min="13017" max="13026" width="9.85546875" style="1037" customWidth="1"/>
    <col min="13027" max="13030" width="11" style="1037" customWidth="1"/>
    <col min="13031" max="13031" width="14.42578125" style="1037" customWidth="1"/>
    <col min="13032" max="13032" width="4.140625" style="1037" customWidth="1"/>
    <col min="13033" max="13033" width="13.42578125" style="1037" customWidth="1"/>
    <col min="13034" max="13034" width="28.140625" style="1037" customWidth="1"/>
    <col min="13035" max="13035" width="11" style="1037" customWidth="1"/>
    <col min="13036" max="13036" width="14.42578125" style="1037" customWidth="1"/>
    <col min="13037" max="13037" width="4.140625" style="1037" customWidth="1"/>
    <col min="13038" max="13039" width="11" style="1037" customWidth="1"/>
    <col min="13040" max="13040" width="14.42578125" style="1037" customWidth="1"/>
    <col min="13041" max="13041" width="4.140625" style="1037" customWidth="1"/>
    <col min="13042" max="13042" width="14.42578125" style="1037" customWidth="1"/>
    <col min="13043" max="13260" width="11" style="1037"/>
    <col min="13261" max="13261" width="41.42578125" style="1037" customWidth="1"/>
    <col min="13262" max="13262" width="7.5703125" style="1037" customWidth="1"/>
    <col min="13263" max="13263" width="9.42578125" style="1037" customWidth="1"/>
    <col min="13264" max="13264" width="7" style="1037" customWidth="1"/>
    <col min="13265" max="13265" width="7.42578125" style="1037" bestFit="1" customWidth="1"/>
    <col min="13266" max="13266" width="34.5703125" style="1037" customWidth="1"/>
    <col min="13267" max="13267" width="9.5703125" style="1037" customWidth="1"/>
    <col min="13268" max="13270" width="10.5703125" style="1037" customWidth="1"/>
    <col min="13271" max="13271" width="35.5703125" style="1037" customWidth="1"/>
    <col min="13272" max="13272" width="11" style="1037" customWidth="1"/>
    <col min="13273" max="13282" width="9.85546875" style="1037" customWidth="1"/>
    <col min="13283" max="13286" width="11" style="1037" customWidth="1"/>
    <col min="13287" max="13287" width="14.42578125" style="1037" customWidth="1"/>
    <col min="13288" max="13288" width="4.140625" style="1037" customWidth="1"/>
    <col min="13289" max="13289" width="13.42578125" style="1037" customWidth="1"/>
    <col min="13290" max="13290" width="28.140625" style="1037" customWidth="1"/>
    <col min="13291" max="13291" width="11" style="1037" customWidth="1"/>
    <col min="13292" max="13292" width="14.42578125" style="1037" customWidth="1"/>
    <col min="13293" max="13293" width="4.140625" style="1037" customWidth="1"/>
    <col min="13294" max="13295" width="11" style="1037" customWidth="1"/>
    <col min="13296" max="13296" width="14.42578125" style="1037" customWidth="1"/>
    <col min="13297" max="13297" width="4.140625" style="1037" customWidth="1"/>
    <col min="13298" max="13298" width="14.42578125" style="1037" customWidth="1"/>
    <col min="13299" max="13516" width="11" style="1037"/>
    <col min="13517" max="13517" width="41.42578125" style="1037" customWidth="1"/>
    <col min="13518" max="13518" width="7.5703125" style="1037" customWidth="1"/>
    <col min="13519" max="13519" width="9.42578125" style="1037" customWidth="1"/>
    <col min="13520" max="13520" width="7" style="1037" customWidth="1"/>
    <col min="13521" max="13521" width="7.42578125" style="1037" bestFit="1" customWidth="1"/>
    <col min="13522" max="13522" width="34.5703125" style="1037" customWidth="1"/>
    <col min="13523" max="13523" width="9.5703125" style="1037" customWidth="1"/>
    <col min="13524" max="13526" width="10.5703125" style="1037" customWidth="1"/>
    <col min="13527" max="13527" width="35.5703125" style="1037" customWidth="1"/>
    <col min="13528" max="13528" width="11" style="1037" customWidth="1"/>
    <col min="13529" max="13538" width="9.85546875" style="1037" customWidth="1"/>
    <col min="13539" max="13542" width="11" style="1037" customWidth="1"/>
    <col min="13543" max="13543" width="14.42578125" style="1037" customWidth="1"/>
    <col min="13544" max="13544" width="4.140625" style="1037" customWidth="1"/>
    <col min="13545" max="13545" width="13.42578125" style="1037" customWidth="1"/>
    <col min="13546" max="13546" width="28.140625" style="1037" customWidth="1"/>
    <col min="13547" max="13547" width="11" style="1037" customWidth="1"/>
    <col min="13548" max="13548" width="14.42578125" style="1037" customWidth="1"/>
    <col min="13549" max="13549" width="4.140625" style="1037" customWidth="1"/>
    <col min="13550" max="13551" width="11" style="1037" customWidth="1"/>
    <col min="13552" max="13552" width="14.42578125" style="1037" customWidth="1"/>
    <col min="13553" max="13553" width="4.140625" style="1037" customWidth="1"/>
    <col min="13554" max="13554" width="14.42578125" style="1037" customWidth="1"/>
    <col min="13555" max="13772" width="11" style="1037"/>
    <col min="13773" max="13773" width="41.42578125" style="1037" customWidth="1"/>
    <col min="13774" max="13774" width="7.5703125" style="1037" customWidth="1"/>
    <col min="13775" max="13775" width="9.42578125" style="1037" customWidth="1"/>
    <col min="13776" max="13776" width="7" style="1037" customWidth="1"/>
    <col min="13777" max="13777" width="7.42578125" style="1037" bestFit="1" customWidth="1"/>
    <col min="13778" max="13778" width="34.5703125" style="1037" customWidth="1"/>
    <col min="13779" max="13779" width="9.5703125" style="1037" customWidth="1"/>
    <col min="13780" max="13782" width="10.5703125" style="1037" customWidth="1"/>
    <col min="13783" max="13783" width="35.5703125" style="1037" customWidth="1"/>
    <col min="13784" max="13784" width="11" style="1037" customWidth="1"/>
    <col min="13785" max="13794" width="9.85546875" style="1037" customWidth="1"/>
    <col min="13795" max="13798" width="11" style="1037" customWidth="1"/>
    <col min="13799" max="13799" width="14.42578125" style="1037" customWidth="1"/>
    <col min="13800" max="13800" width="4.140625" style="1037" customWidth="1"/>
    <col min="13801" max="13801" width="13.42578125" style="1037" customWidth="1"/>
    <col min="13802" max="13802" width="28.140625" style="1037" customWidth="1"/>
    <col min="13803" max="13803" width="11" style="1037" customWidth="1"/>
    <col min="13804" max="13804" width="14.42578125" style="1037" customWidth="1"/>
    <col min="13805" max="13805" width="4.140625" style="1037" customWidth="1"/>
    <col min="13806" max="13807" width="11" style="1037" customWidth="1"/>
    <col min="13808" max="13808" width="14.42578125" style="1037" customWidth="1"/>
    <col min="13809" max="13809" width="4.140625" style="1037" customWidth="1"/>
    <col min="13810" max="13810" width="14.42578125" style="1037" customWidth="1"/>
    <col min="13811" max="14028" width="11" style="1037"/>
    <col min="14029" max="14029" width="41.42578125" style="1037" customWidth="1"/>
    <col min="14030" max="14030" width="7.5703125" style="1037" customWidth="1"/>
    <col min="14031" max="14031" width="9.42578125" style="1037" customWidth="1"/>
    <col min="14032" max="14032" width="7" style="1037" customWidth="1"/>
    <col min="14033" max="14033" width="7.42578125" style="1037" bestFit="1" customWidth="1"/>
    <col min="14034" max="14034" width="34.5703125" style="1037" customWidth="1"/>
    <col min="14035" max="14035" width="9.5703125" style="1037" customWidth="1"/>
    <col min="14036" max="14038" width="10.5703125" style="1037" customWidth="1"/>
    <col min="14039" max="14039" width="35.5703125" style="1037" customWidth="1"/>
    <col min="14040" max="14040" width="11" style="1037" customWidth="1"/>
    <col min="14041" max="14050" width="9.85546875" style="1037" customWidth="1"/>
    <col min="14051" max="14054" width="11" style="1037" customWidth="1"/>
    <col min="14055" max="14055" width="14.42578125" style="1037" customWidth="1"/>
    <col min="14056" max="14056" width="4.140625" style="1037" customWidth="1"/>
    <col min="14057" max="14057" width="13.42578125" style="1037" customWidth="1"/>
    <col min="14058" max="14058" width="28.140625" style="1037" customWidth="1"/>
    <col min="14059" max="14059" width="11" style="1037" customWidth="1"/>
    <col min="14060" max="14060" width="14.42578125" style="1037" customWidth="1"/>
    <col min="14061" max="14061" width="4.140625" style="1037" customWidth="1"/>
    <col min="14062" max="14063" width="11" style="1037" customWidth="1"/>
    <col min="14064" max="14064" width="14.42578125" style="1037" customWidth="1"/>
    <col min="14065" max="14065" width="4.140625" style="1037" customWidth="1"/>
    <col min="14066" max="14066" width="14.42578125" style="1037" customWidth="1"/>
    <col min="14067" max="14284" width="11" style="1037"/>
    <col min="14285" max="14285" width="41.42578125" style="1037" customWidth="1"/>
    <col min="14286" max="14286" width="7.5703125" style="1037" customWidth="1"/>
    <col min="14287" max="14287" width="9.42578125" style="1037" customWidth="1"/>
    <col min="14288" max="14288" width="7" style="1037" customWidth="1"/>
    <col min="14289" max="14289" width="7.42578125" style="1037" bestFit="1" customWidth="1"/>
    <col min="14290" max="14290" width="34.5703125" style="1037" customWidth="1"/>
    <col min="14291" max="14291" width="9.5703125" style="1037" customWidth="1"/>
    <col min="14292" max="14294" width="10.5703125" style="1037" customWidth="1"/>
    <col min="14295" max="14295" width="35.5703125" style="1037" customWidth="1"/>
    <col min="14296" max="14296" width="11" style="1037" customWidth="1"/>
    <col min="14297" max="14306" width="9.85546875" style="1037" customWidth="1"/>
    <col min="14307" max="14310" width="11" style="1037" customWidth="1"/>
    <col min="14311" max="14311" width="14.42578125" style="1037" customWidth="1"/>
    <col min="14312" max="14312" width="4.140625" style="1037" customWidth="1"/>
    <col min="14313" max="14313" width="13.42578125" style="1037" customWidth="1"/>
    <col min="14314" max="14314" width="28.140625" style="1037" customWidth="1"/>
    <col min="14315" max="14315" width="11" style="1037" customWidth="1"/>
    <col min="14316" max="14316" width="14.42578125" style="1037" customWidth="1"/>
    <col min="14317" max="14317" width="4.140625" style="1037" customWidth="1"/>
    <col min="14318" max="14319" width="11" style="1037" customWidth="1"/>
    <col min="14320" max="14320" width="14.42578125" style="1037" customWidth="1"/>
    <col min="14321" max="14321" width="4.140625" style="1037" customWidth="1"/>
    <col min="14322" max="14322" width="14.42578125" style="1037" customWidth="1"/>
    <col min="14323" max="14540" width="11" style="1037"/>
    <col min="14541" max="14541" width="41.42578125" style="1037" customWidth="1"/>
    <col min="14542" max="14542" width="7.5703125" style="1037" customWidth="1"/>
    <col min="14543" max="14543" width="9.42578125" style="1037" customWidth="1"/>
    <col min="14544" max="14544" width="7" style="1037" customWidth="1"/>
    <col min="14545" max="14545" width="7.42578125" style="1037" bestFit="1" customWidth="1"/>
    <col min="14546" max="14546" width="34.5703125" style="1037" customWidth="1"/>
    <col min="14547" max="14547" width="9.5703125" style="1037" customWidth="1"/>
    <col min="14548" max="14550" width="10.5703125" style="1037" customWidth="1"/>
    <col min="14551" max="14551" width="35.5703125" style="1037" customWidth="1"/>
    <col min="14552" max="14552" width="11" style="1037" customWidth="1"/>
    <col min="14553" max="14562" width="9.85546875" style="1037" customWidth="1"/>
    <col min="14563" max="14566" width="11" style="1037" customWidth="1"/>
    <col min="14567" max="14567" width="14.42578125" style="1037" customWidth="1"/>
    <col min="14568" max="14568" width="4.140625" style="1037" customWidth="1"/>
    <col min="14569" max="14569" width="13.42578125" style="1037" customWidth="1"/>
    <col min="14570" max="14570" width="28.140625" style="1037" customWidth="1"/>
    <col min="14571" max="14571" width="11" style="1037" customWidth="1"/>
    <col min="14572" max="14572" width="14.42578125" style="1037" customWidth="1"/>
    <col min="14573" max="14573" width="4.140625" style="1037" customWidth="1"/>
    <col min="14574" max="14575" width="11" style="1037" customWidth="1"/>
    <col min="14576" max="14576" width="14.42578125" style="1037" customWidth="1"/>
    <col min="14577" max="14577" width="4.140625" style="1037" customWidth="1"/>
    <col min="14578" max="14578" width="14.42578125" style="1037" customWidth="1"/>
    <col min="14579" max="14796" width="11" style="1037"/>
    <col min="14797" max="14797" width="41.42578125" style="1037" customWidth="1"/>
    <col min="14798" max="14798" width="7.5703125" style="1037" customWidth="1"/>
    <col min="14799" max="14799" width="9.42578125" style="1037" customWidth="1"/>
    <col min="14800" max="14800" width="7" style="1037" customWidth="1"/>
    <col min="14801" max="14801" width="7.42578125" style="1037" bestFit="1" customWidth="1"/>
    <col min="14802" max="14802" width="34.5703125" style="1037" customWidth="1"/>
    <col min="14803" max="14803" width="9.5703125" style="1037" customWidth="1"/>
    <col min="14804" max="14806" width="10.5703125" style="1037" customWidth="1"/>
    <col min="14807" max="14807" width="35.5703125" style="1037" customWidth="1"/>
    <col min="14808" max="14808" width="11" style="1037" customWidth="1"/>
    <col min="14809" max="14818" width="9.85546875" style="1037" customWidth="1"/>
    <col min="14819" max="14822" width="11" style="1037" customWidth="1"/>
    <col min="14823" max="14823" width="14.42578125" style="1037" customWidth="1"/>
    <col min="14824" max="14824" width="4.140625" style="1037" customWidth="1"/>
    <col min="14825" max="14825" width="13.42578125" style="1037" customWidth="1"/>
    <col min="14826" max="14826" width="28.140625" style="1037" customWidth="1"/>
    <col min="14827" max="14827" width="11" style="1037" customWidth="1"/>
    <col min="14828" max="14828" width="14.42578125" style="1037" customWidth="1"/>
    <col min="14829" max="14829" width="4.140625" style="1037" customWidth="1"/>
    <col min="14830" max="14831" width="11" style="1037" customWidth="1"/>
    <col min="14832" max="14832" width="14.42578125" style="1037" customWidth="1"/>
    <col min="14833" max="14833" width="4.140625" style="1037" customWidth="1"/>
    <col min="14834" max="14834" width="14.42578125" style="1037" customWidth="1"/>
    <col min="14835" max="15052" width="11" style="1037"/>
    <col min="15053" max="15053" width="41.42578125" style="1037" customWidth="1"/>
    <col min="15054" max="15054" width="7.5703125" style="1037" customWidth="1"/>
    <col min="15055" max="15055" width="9.42578125" style="1037" customWidth="1"/>
    <col min="15056" max="15056" width="7" style="1037" customWidth="1"/>
    <col min="15057" max="15057" width="7.42578125" style="1037" bestFit="1" customWidth="1"/>
    <col min="15058" max="15058" width="34.5703125" style="1037" customWidth="1"/>
    <col min="15059" max="15059" width="9.5703125" style="1037" customWidth="1"/>
    <col min="15060" max="15062" width="10.5703125" style="1037" customWidth="1"/>
    <col min="15063" max="15063" width="35.5703125" style="1037" customWidth="1"/>
    <col min="15064" max="15064" width="11" style="1037" customWidth="1"/>
    <col min="15065" max="15074" width="9.85546875" style="1037" customWidth="1"/>
    <col min="15075" max="15078" width="11" style="1037" customWidth="1"/>
    <col min="15079" max="15079" width="14.42578125" style="1037" customWidth="1"/>
    <col min="15080" max="15080" width="4.140625" style="1037" customWidth="1"/>
    <col min="15081" max="15081" width="13.42578125" style="1037" customWidth="1"/>
    <col min="15082" max="15082" width="28.140625" style="1037" customWidth="1"/>
    <col min="15083" max="15083" width="11" style="1037" customWidth="1"/>
    <col min="15084" max="15084" width="14.42578125" style="1037" customWidth="1"/>
    <col min="15085" max="15085" width="4.140625" style="1037" customWidth="1"/>
    <col min="15086" max="15087" width="11" style="1037" customWidth="1"/>
    <col min="15088" max="15088" width="14.42578125" style="1037" customWidth="1"/>
    <col min="15089" max="15089" width="4.140625" style="1037" customWidth="1"/>
    <col min="15090" max="15090" width="14.42578125" style="1037" customWidth="1"/>
    <col min="15091" max="15308" width="11" style="1037"/>
    <col min="15309" max="15309" width="41.42578125" style="1037" customWidth="1"/>
    <col min="15310" max="15310" width="7.5703125" style="1037" customWidth="1"/>
    <col min="15311" max="15311" width="9.42578125" style="1037" customWidth="1"/>
    <col min="15312" max="15312" width="7" style="1037" customWidth="1"/>
    <col min="15313" max="15313" width="7.42578125" style="1037" bestFit="1" customWidth="1"/>
    <col min="15314" max="15314" width="34.5703125" style="1037" customWidth="1"/>
    <col min="15315" max="15315" width="9.5703125" style="1037" customWidth="1"/>
    <col min="15316" max="15318" width="10.5703125" style="1037" customWidth="1"/>
    <col min="15319" max="15319" width="35.5703125" style="1037" customWidth="1"/>
    <col min="15320" max="15320" width="11" style="1037" customWidth="1"/>
    <col min="15321" max="15330" width="9.85546875" style="1037" customWidth="1"/>
    <col min="15331" max="15334" width="11" style="1037" customWidth="1"/>
    <col min="15335" max="15335" width="14.42578125" style="1037" customWidth="1"/>
    <col min="15336" max="15336" width="4.140625" style="1037" customWidth="1"/>
    <col min="15337" max="15337" width="13.42578125" style="1037" customWidth="1"/>
    <col min="15338" max="15338" width="28.140625" style="1037" customWidth="1"/>
    <col min="15339" max="15339" width="11" style="1037" customWidth="1"/>
    <col min="15340" max="15340" width="14.42578125" style="1037" customWidth="1"/>
    <col min="15341" max="15341" width="4.140625" style="1037" customWidth="1"/>
    <col min="15342" max="15343" width="11" style="1037" customWidth="1"/>
    <col min="15344" max="15344" width="14.42578125" style="1037" customWidth="1"/>
    <col min="15345" max="15345" width="4.140625" style="1037" customWidth="1"/>
    <col min="15346" max="15346" width="14.42578125" style="1037" customWidth="1"/>
    <col min="15347" max="15564" width="11" style="1037"/>
    <col min="15565" max="15565" width="41.42578125" style="1037" customWidth="1"/>
    <col min="15566" max="15566" width="7.5703125" style="1037" customWidth="1"/>
    <col min="15567" max="15567" width="9.42578125" style="1037" customWidth="1"/>
    <col min="15568" max="15568" width="7" style="1037" customWidth="1"/>
    <col min="15569" max="15569" width="7.42578125" style="1037" bestFit="1" customWidth="1"/>
    <col min="15570" max="15570" width="34.5703125" style="1037" customWidth="1"/>
    <col min="15571" max="15571" width="9.5703125" style="1037" customWidth="1"/>
    <col min="15572" max="15574" width="10.5703125" style="1037" customWidth="1"/>
    <col min="15575" max="15575" width="35.5703125" style="1037" customWidth="1"/>
    <col min="15576" max="15576" width="11" style="1037" customWidth="1"/>
    <col min="15577" max="15586" width="9.85546875" style="1037" customWidth="1"/>
    <col min="15587" max="15590" width="11" style="1037" customWidth="1"/>
    <col min="15591" max="15591" width="14.42578125" style="1037" customWidth="1"/>
    <col min="15592" max="15592" width="4.140625" style="1037" customWidth="1"/>
    <col min="15593" max="15593" width="13.42578125" style="1037" customWidth="1"/>
    <col min="15594" max="15594" width="28.140625" style="1037" customWidth="1"/>
    <col min="15595" max="15595" width="11" style="1037" customWidth="1"/>
    <col min="15596" max="15596" width="14.42578125" style="1037" customWidth="1"/>
    <col min="15597" max="15597" width="4.140625" style="1037" customWidth="1"/>
    <col min="15598" max="15599" width="11" style="1037" customWidth="1"/>
    <col min="15600" max="15600" width="14.42578125" style="1037" customWidth="1"/>
    <col min="15601" max="15601" width="4.140625" style="1037" customWidth="1"/>
    <col min="15602" max="15602" width="14.42578125" style="1037" customWidth="1"/>
    <col min="15603" max="15820" width="11" style="1037"/>
    <col min="15821" max="15821" width="41.42578125" style="1037" customWidth="1"/>
    <col min="15822" max="15822" width="7.5703125" style="1037" customWidth="1"/>
    <col min="15823" max="15823" width="9.42578125" style="1037" customWidth="1"/>
    <col min="15824" max="15824" width="7" style="1037" customWidth="1"/>
    <col min="15825" max="15825" width="7.42578125" style="1037" bestFit="1" customWidth="1"/>
    <col min="15826" max="15826" width="34.5703125" style="1037" customWidth="1"/>
    <col min="15827" max="15827" width="9.5703125" style="1037" customWidth="1"/>
    <col min="15828" max="15830" width="10.5703125" style="1037" customWidth="1"/>
    <col min="15831" max="15831" width="35.5703125" style="1037" customWidth="1"/>
    <col min="15832" max="15832" width="11" style="1037" customWidth="1"/>
    <col min="15833" max="15842" width="9.85546875" style="1037" customWidth="1"/>
    <col min="15843" max="15846" width="11" style="1037" customWidth="1"/>
    <col min="15847" max="15847" width="14.42578125" style="1037" customWidth="1"/>
    <col min="15848" max="15848" width="4.140625" style="1037" customWidth="1"/>
    <col min="15849" max="15849" width="13.42578125" style="1037" customWidth="1"/>
    <col min="15850" max="15850" width="28.140625" style="1037" customWidth="1"/>
    <col min="15851" max="15851" width="11" style="1037" customWidth="1"/>
    <col min="15852" max="15852" width="14.42578125" style="1037" customWidth="1"/>
    <col min="15853" max="15853" width="4.140625" style="1037" customWidth="1"/>
    <col min="15854" max="15855" width="11" style="1037" customWidth="1"/>
    <col min="15856" max="15856" width="14.42578125" style="1037" customWidth="1"/>
    <col min="15857" max="15857" width="4.140625" style="1037" customWidth="1"/>
    <col min="15858" max="15858" width="14.42578125" style="1037" customWidth="1"/>
    <col min="15859" max="16076" width="11" style="1037"/>
    <col min="16077" max="16077" width="41.42578125" style="1037" customWidth="1"/>
    <col min="16078" max="16078" width="7.5703125" style="1037" customWidth="1"/>
    <col min="16079" max="16079" width="9.42578125" style="1037" customWidth="1"/>
    <col min="16080" max="16080" width="7" style="1037" customWidth="1"/>
    <col min="16081" max="16081" width="7.42578125" style="1037" bestFit="1" customWidth="1"/>
    <col min="16082" max="16082" width="34.5703125" style="1037" customWidth="1"/>
    <col min="16083" max="16083" width="9.5703125" style="1037" customWidth="1"/>
    <col min="16084" max="16086" width="10.5703125" style="1037" customWidth="1"/>
    <col min="16087" max="16087" width="35.5703125" style="1037" customWidth="1"/>
    <col min="16088" max="16088" width="11" style="1037" customWidth="1"/>
    <col min="16089" max="16098" width="9.85546875" style="1037" customWidth="1"/>
    <col min="16099" max="16102" width="11" style="1037" customWidth="1"/>
    <col min="16103" max="16103" width="14.42578125" style="1037" customWidth="1"/>
    <col min="16104" max="16104" width="4.140625" style="1037" customWidth="1"/>
    <col min="16105" max="16105" width="13.42578125" style="1037" customWidth="1"/>
    <col min="16106" max="16106" width="28.140625" style="1037" customWidth="1"/>
    <col min="16107" max="16107" width="11" style="1037" customWidth="1"/>
    <col min="16108" max="16108" width="14.42578125" style="1037" customWidth="1"/>
    <col min="16109" max="16109" width="4.140625" style="1037" customWidth="1"/>
    <col min="16110" max="16111" width="11" style="1037" customWidth="1"/>
    <col min="16112" max="16112" width="14.42578125" style="1037" customWidth="1"/>
    <col min="16113" max="16113" width="4.140625" style="1037" customWidth="1"/>
    <col min="16114" max="16114" width="14.42578125" style="1037" customWidth="1"/>
    <col min="16115" max="16384" width="11" style="1037"/>
  </cols>
  <sheetData>
    <row r="1" spans="1:6" ht="24.75" customHeight="1">
      <c r="A1" s="2021" t="s">
        <v>805</v>
      </c>
      <c r="B1" s="2021"/>
      <c r="C1" s="2021"/>
      <c r="F1" s="1036" t="s">
        <v>790</v>
      </c>
    </row>
    <row r="2" spans="1:6" ht="18.95" customHeight="1">
      <c r="F2" s="1038"/>
    </row>
    <row r="3" spans="1:6" s="1039" customFormat="1" ht="18.95" customHeight="1">
      <c r="A3" s="2022" t="s">
        <v>2513</v>
      </c>
      <c r="B3" s="2022"/>
      <c r="C3" s="2022"/>
      <c r="D3" s="423"/>
      <c r="E3" s="2647" t="s">
        <v>2512</v>
      </c>
      <c r="F3" s="2647"/>
    </row>
    <row r="4" spans="1:6" s="1039" customFormat="1" ht="21" customHeight="1">
      <c r="A4" s="2022" t="s">
        <v>1144</v>
      </c>
      <c r="B4" s="2022"/>
      <c r="C4" s="2022"/>
      <c r="D4" s="423"/>
      <c r="E4" s="2648" t="s">
        <v>1145</v>
      </c>
      <c r="F4" s="2648"/>
    </row>
    <row r="5" spans="1:6" s="1039" customFormat="1" ht="18.95" customHeight="1">
      <c r="A5" s="2022"/>
      <c r="B5" s="2649"/>
      <c r="C5" s="2649"/>
      <c r="D5" s="423"/>
      <c r="E5" s="1040"/>
      <c r="F5" s="1996"/>
    </row>
    <row r="6" spans="1:6" ht="16.5" customHeight="1">
      <c r="B6" s="2650" t="str">
        <f>LEFT(D6,4)+1&amp;"-"&amp;RIGHT(D6,4)+1</f>
        <v>2024-2023</v>
      </c>
      <c r="C6" s="2650"/>
      <c r="D6" s="2650" t="s">
        <v>2269</v>
      </c>
      <c r="E6" s="2650"/>
      <c r="F6" s="1041"/>
    </row>
    <row r="7" spans="1:6" ht="13.5" customHeight="1">
      <c r="B7" s="949" t="s">
        <v>11</v>
      </c>
      <c r="C7" s="949" t="s">
        <v>263</v>
      </c>
      <c r="D7" s="949" t="s">
        <v>11</v>
      </c>
      <c r="E7" s="949" t="s">
        <v>263</v>
      </c>
      <c r="F7" s="1041"/>
    </row>
    <row r="8" spans="1:6" ht="13.5" customHeight="1">
      <c r="B8" s="724" t="s">
        <v>10</v>
      </c>
      <c r="C8" s="724" t="s">
        <v>6</v>
      </c>
      <c r="D8" s="724" t="s">
        <v>10</v>
      </c>
      <c r="E8" s="724" t="s">
        <v>6</v>
      </c>
    </row>
    <row r="9" spans="1:6" ht="8.1" customHeight="1">
      <c r="D9" s="1035"/>
    </row>
    <row r="10" spans="1:6" s="1043" customFormat="1" ht="6.75" customHeight="1">
      <c r="A10" s="2023"/>
      <c r="B10" s="2024"/>
      <c r="C10" s="2024"/>
      <c r="D10" s="2024"/>
      <c r="E10" s="2024"/>
      <c r="F10" s="1042"/>
    </row>
    <row r="11" spans="1:6" s="1044" customFormat="1" ht="15" customHeight="1">
      <c r="A11" s="2339" t="s">
        <v>1807</v>
      </c>
      <c r="B11" s="2340"/>
      <c r="C11" s="2340"/>
      <c r="D11" s="2340"/>
      <c r="E11" s="2340"/>
      <c r="F11" s="2341" t="s">
        <v>1146</v>
      </c>
    </row>
    <row r="12" spans="1:6" s="1044" customFormat="1" ht="15" customHeight="1"/>
    <row r="13" spans="1:6" s="1044" customFormat="1" ht="15" customHeight="1">
      <c r="A13" s="2032" t="s">
        <v>1540</v>
      </c>
      <c r="B13" s="2035">
        <v>2557</v>
      </c>
      <c r="C13" s="2035">
        <v>1228</v>
      </c>
      <c r="D13" s="2035">
        <v>2488</v>
      </c>
      <c r="E13" s="2035">
        <v>1166</v>
      </c>
      <c r="F13" s="2030" t="s">
        <v>1486</v>
      </c>
    </row>
    <row r="14" spans="1:6" s="1044" customFormat="1" ht="15" customHeight="1">
      <c r="A14" s="2032" t="s">
        <v>1147</v>
      </c>
      <c r="B14" s="2035">
        <v>53215</v>
      </c>
      <c r="C14" s="2035">
        <v>33462</v>
      </c>
      <c r="D14" s="2035">
        <v>51860</v>
      </c>
      <c r="E14" s="2035">
        <v>31080</v>
      </c>
      <c r="F14" s="2030" t="s">
        <v>1148</v>
      </c>
    </row>
    <row r="15" spans="1:6" s="1043" customFormat="1" ht="15" customHeight="1">
      <c r="A15" s="2032" t="s">
        <v>508</v>
      </c>
      <c r="B15" s="2035">
        <v>21827</v>
      </c>
      <c r="C15" s="2035">
        <v>14623</v>
      </c>
      <c r="D15" s="2035">
        <v>21634</v>
      </c>
      <c r="E15" s="2035">
        <v>13990</v>
      </c>
      <c r="F15" s="2030" t="s">
        <v>507</v>
      </c>
    </row>
    <row r="16" spans="1:6" s="1044" customFormat="1" ht="15" customHeight="1">
      <c r="A16" s="2032" t="s">
        <v>513</v>
      </c>
      <c r="B16" s="2035">
        <v>11823</v>
      </c>
      <c r="C16" s="2035">
        <v>7339</v>
      </c>
      <c r="D16" s="2035">
        <v>11455</v>
      </c>
      <c r="E16" s="2035">
        <v>6861</v>
      </c>
      <c r="F16" s="2030" t="s">
        <v>512</v>
      </c>
    </row>
    <row r="17" spans="1:6" s="1044" customFormat="1" ht="15" customHeight="1">
      <c r="A17" s="2345" t="s">
        <v>2014</v>
      </c>
      <c r="B17" s="2346">
        <f>SUM(B13:B16)</f>
        <v>89422</v>
      </c>
      <c r="C17" s="2346">
        <f t="shared" ref="C17:E17" si="0">SUM(C13:C16)</f>
        <v>56652</v>
      </c>
      <c r="D17" s="2346">
        <f t="shared" si="0"/>
        <v>87437</v>
      </c>
      <c r="E17" s="2346">
        <f t="shared" si="0"/>
        <v>53097</v>
      </c>
      <c r="F17" s="2347" t="s">
        <v>2308</v>
      </c>
    </row>
    <row r="18" spans="1:6" s="1044" customFormat="1" ht="15" customHeight="1">
      <c r="A18" s="2032" t="s">
        <v>1149</v>
      </c>
      <c r="B18" s="2035">
        <v>4048</v>
      </c>
      <c r="C18" s="2035">
        <v>2650</v>
      </c>
      <c r="D18" s="2035">
        <v>4118</v>
      </c>
      <c r="E18" s="2035">
        <v>2854</v>
      </c>
      <c r="F18" s="2030" t="s">
        <v>1150</v>
      </c>
    </row>
    <row r="19" spans="1:6" s="1044" customFormat="1" ht="15" customHeight="1">
      <c r="A19" s="2032" t="s">
        <v>2170</v>
      </c>
      <c r="B19" s="2035">
        <v>2198</v>
      </c>
      <c r="C19" s="2035">
        <v>1307</v>
      </c>
      <c r="D19" s="2035">
        <v>1848</v>
      </c>
      <c r="E19" s="2035">
        <v>1107</v>
      </c>
      <c r="F19" s="2030" t="s">
        <v>2016</v>
      </c>
    </row>
    <row r="20" spans="1:6" s="1044" customFormat="1" ht="15" customHeight="1">
      <c r="A20" s="2032" t="s">
        <v>2017</v>
      </c>
      <c r="B20" s="2035">
        <v>171</v>
      </c>
      <c r="C20" s="2035">
        <v>125</v>
      </c>
      <c r="D20" s="2035">
        <v>174</v>
      </c>
      <c r="E20" s="2035">
        <v>110</v>
      </c>
      <c r="F20" s="2030" t="s">
        <v>2018</v>
      </c>
    </row>
    <row r="21" spans="1:6" s="1044" customFormat="1" ht="15" customHeight="1">
      <c r="A21" s="2032" t="s">
        <v>1151</v>
      </c>
      <c r="B21" s="2035">
        <v>201</v>
      </c>
      <c r="C21" s="2035">
        <v>135</v>
      </c>
      <c r="D21" s="2035">
        <v>190</v>
      </c>
      <c r="E21" s="2035">
        <v>123</v>
      </c>
      <c r="F21" s="2030" t="s">
        <v>1152</v>
      </c>
    </row>
    <row r="22" spans="1:6" s="1044" customFormat="1" ht="15" customHeight="1">
      <c r="A22" s="2032" t="s">
        <v>1153</v>
      </c>
      <c r="B22" s="2035">
        <v>5189</v>
      </c>
      <c r="C22" s="2035">
        <v>2627</v>
      </c>
      <c r="D22" s="2035">
        <v>4389</v>
      </c>
      <c r="E22" s="2035">
        <v>2205</v>
      </c>
      <c r="F22" s="2030" t="s">
        <v>1154</v>
      </c>
    </row>
    <row r="23" spans="1:6" s="1043" customFormat="1" ht="15" customHeight="1">
      <c r="A23" s="2032" t="s">
        <v>866</v>
      </c>
      <c r="B23" s="2035">
        <v>3650</v>
      </c>
      <c r="C23" s="2035">
        <v>2397</v>
      </c>
      <c r="D23" s="2035">
        <v>3094</v>
      </c>
      <c r="E23" s="2035">
        <v>2115</v>
      </c>
      <c r="F23" s="2030" t="s">
        <v>867</v>
      </c>
    </row>
    <row r="24" spans="1:6" s="1043" customFormat="1" ht="15" customHeight="1">
      <c r="A24" s="2032" t="s">
        <v>2214</v>
      </c>
      <c r="B24" s="2035">
        <v>311</v>
      </c>
      <c r="C24" s="2035">
        <v>231</v>
      </c>
      <c r="D24" s="2035">
        <v>488</v>
      </c>
      <c r="E24" s="2035">
        <v>386</v>
      </c>
      <c r="F24" s="2030" t="s">
        <v>2216</v>
      </c>
    </row>
    <row r="25" spans="1:6" s="1043" customFormat="1" ht="15" customHeight="1">
      <c r="A25" s="2032" t="s">
        <v>2215</v>
      </c>
      <c r="B25" s="2035">
        <v>4688</v>
      </c>
      <c r="C25" s="2035">
        <v>3509</v>
      </c>
      <c r="D25" s="2035">
        <v>3013</v>
      </c>
      <c r="E25" s="2035">
        <v>2264</v>
      </c>
      <c r="F25" s="2030" t="s">
        <v>2217</v>
      </c>
    </row>
    <row r="26" spans="1:6" s="1044" customFormat="1" ht="15" customHeight="1">
      <c r="A26" s="2032" t="s">
        <v>1588</v>
      </c>
      <c r="B26" s="2035">
        <v>8704</v>
      </c>
      <c r="C26" s="2035">
        <v>5130</v>
      </c>
      <c r="D26" s="2035">
        <v>8691</v>
      </c>
      <c r="E26" s="2035">
        <v>5125</v>
      </c>
      <c r="F26" s="2030" t="s">
        <v>519</v>
      </c>
    </row>
    <row r="27" spans="1:6" s="1043" customFormat="1" ht="15" customHeight="1">
      <c r="A27" s="2032" t="s">
        <v>1808</v>
      </c>
      <c r="B27" s="2035">
        <v>172</v>
      </c>
      <c r="C27" s="2035">
        <v>141</v>
      </c>
      <c r="D27" s="2035">
        <v>141</v>
      </c>
      <c r="E27" s="2035">
        <v>113</v>
      </c>
      <c r="F27" s="2030" t="s">
        <v>1488</v>
      </c>
    </row>
    <row r="28" spans="1:6" s="1044" customFormat="1" ht="15" customHeight="1">
      <c r="A28" s="2032" t="s">
        <v>1489</v>
      </c>
      <c r="B28" s="2035">
        <v>127</v>
      </c>
      <c r="C28" s="2035">
        <v>55</v>
      </c>
      <c r="D28" s="2035">
        <v>144</v>
      </c>
      <c r="E28" s="2035">
        <v>74</v>
      </c>
      <c r="F28" s="2030" t="s">
        <v>1490</v>
      </c>
    </row>
    <row r="29" spans="1:6" s="1044" customFormat="1" ht="18.600000000000001" customHeight="1">
      <c r="A29" s="2345" t="s">
        <v>2027</v>
      </c>
      <c r="B29" s="2346">
        <f>SUM(B18:B28)</f>
        <v>29459</v>
      </c>
      <c r="C29" s="2346">
        <f t="shared" ref="C29:E29" si="1">SUM(C18:C28)</f>
        <v>18307</v>
      </c>
      <c r="D29" s="2346">
        <f t="shared" si="1"/>
        <v>26290</v>
      </c>
      <c r="E29" s="2346">
        <f t="shared" si="1"/>
        <v>16476</v>
      </c>
      <c r="F29" s="2348" t="s">
        <v>2309</v>
      </c>
    </row>
    <row r="30" spans="1:6" s="1044" customFormat="1" ht="21.75" customHeight="1">
      <c r="A30" s="2059" t="s">
        <v>10</v>
      </c>
      <c r="B30" s="1043">
        <f>B17+B29</f>
        <v>118881</v>
      </c>
      <c r="C30" s="1043">
        <f t="shared" ref="C30:E30" si="2">C17+C29</f>
        <v>74959</v>
      </c>
      <c r="D30" s="1043">
        <f t="shared" si="2"/>
        <v>113727</v>
      </c>
      <c r="E30" s="1043">
        <f t="shared" si="2"/>
        <v>69573</v>
      </c>
      <c r="F30" s="2058" t="s">
        <v>11</v>
      </c>
    </row>
    <row r="31" spans="1:6" s="1043" customFormat="1" ht="15" customHeight="1">
      <c r="A31" s="2023"/>
      <c r="B31" s="1044"/>
      <c r="C31" s="1044"/>
      <c r="D31" s="1044"/>
      <c r="E31" s="1044"/>
      <c r="F31" s="1045"/>
    </row>
    <row r="32" spans="1:6" s="1044" customFormat="1" ht="15" customHeight="1">
      <c r="A32" s="2342" t="s">
        <v>1155</v>
      </c>
      <c r="B32" s="2343"/>
      <c r="C32" s="2343"/>
      <c r="D32" s="2343"/>
      <c r="E32" s="2343"/>
      <c r="F32" s="2344" t="s">
        <v>1809</v>
      </c>
    </row>
    <row r="33" spans="1:6" s="1044" customFormat="1" ht="15" customHeight="1">
      <c r="A33" s="2025"/>
      <c r="F33" s="322"/>
    </row>
    <row r="34" spans="1:6" s="1044" customFormat="1" ht="15" customHeight="1">
      <c r="A34" s="2032" t="s">
        <v>1540</v>
      </c>
      <c r="B34" s="1044">
        <v>697</v>
      </c>
      <c r="C34" s="1044">
        <v>229</v>
      </c>
      <c r="D34" s="1044">
        <v>437</v>
      </c>
      <c r="E34" s="1044">
        <v>146</v>
      </c>
      <c r="F34" s="2030" t="s">
        <v>1486</v>
      </c>
    </row>
    <row r="35" spans="1:6" s="1044" customFormat="1" ht="15" customHeight="1">
      <c r="A35" s="2032" t="s">
        <v>1147</v>
      </c>
      <c r="B35" s="1044">
        <v>10669</v>
      </c>
      <c r="C35" s="1044">
        <v>5312</v>
      </c>
      <c r="D35" s="1044">
        <v>8480</v>
      </c>
      <c r="E35" s="1044">
        <v>4376</v>
      </c>
      <c r="F35" s="2030" t="s">
        <v>1148</v>
      </c>
    </row>
    <row r="36" spans="1:6" s="1044" customFormat="1" ht="15" customHeight="1">
      <c r="A36" s="2032" t="s">
        <v>508</v>
      </c>
      <c r="B36" s="1044">
        <v>4172</v>
      </c>
      <c r="C36" s="1044">
        <v>1845</v>
      </c>
      <c r="D36" s="1044">
        <v>3854</v>
      </c>
      <c r="E36" s="1044">
        <v>1671</v>
      </c>
      <c r="F36" s="2030" t="s">
        <v>507</v>
      </c>
    </row>
    <row r="37" spans="1:6" s="1043" customFormat="1" ht="15" customHeight="1">
      <c r="A37" s="2032" t="s">
        <v>513</v>
      </c>
      <c r="B37" s="1044">
        <v>4526</v>
      </c>
      <c r="C37" s="1044">
        <v>2360</v>
      </c>
      <c r="D37" s="1044">
        <v>3667</v>
      </c>
      <c r="E37" s="1044">
        <v>1865</v>
      </c>
      <c r="F37" s="2030" t="s">
        <v>512</v>
      </c>
    </row>
    <row r="38" spans="1:6" s="1043" customFormat="1" ht="15" customHeight="1">
      <c r="A38" s="2345" t="s">
        <v>2014</v>
      </c>
      <c r="B38" s="2346">
        <f t="shared" ref="B38:E38" si="3">SUM(B34:B37)</f>
        <v>20064</v>
      </c>
      <c r="C38" s="2346">
        <f t="shared" si="3"/>
        <v>9746</v>
      </c>
      <c r="D38" s="2346">
        <f t="shared" si="3"/>
        <v>16438</v>
      </c>
      <c r="E38" s="2346">
        <f t="shared" si="3"/>
        <v>8058</v>
      </c>
      <c r="F38" s="2347" t="s">
        <v>2308</v>
      </c>
    </row>
    <row r="39" spans="1:6" s="1043" customFormat="1" ht="15" customHeight="1">
      <c r="A39" s="2032" t="s">
        <v>1149</v>
      </c>
      <c r="B39" s="1044">
        <v>1966</v>
      </c>
      <c r="C39" s="1044">
        <v>1087</v>
      </c>
      <c r="D39" s="1044">
        <v>1930</v>
      </c>
      <c r="E39" s="1044">
        <v>1166</v>
      </c>
      <c r="F39" s="2030" t="s">
        <v>1150</v>
      </c>
    </row>
    <row r="40" spans="1:6" s="1043" customFormat="1" ht="15" customHeight="1">
      <c r="A40" s="2032" t="s">
        <v>2170</v>
      </c>
      <c r="B40" s="1044">
        <v>1225</v>
      </c>
      <c r="C40" s="1044">
        <v>769</v>
      </c>
      <c r="D40" s="1044">
        <v>941</v>
      </c>
      <c r="E40" s="1044">
        <v>580</v>
      </c>
      <c r="F40" s="2030" t="s">
        <v>2016</v>
      </c>
    </row>
    <row r="41" spans="1:6" s="1043" customFormat="1" ht="15" customHeight="1">
      <c r="A41" s="2032" t="s">
        <v>2017</v>
      </c>
      <c r="B41" s="2031">
        <v>0</v>
      </c>
      <c r="C41" s="2031">
        <v>0</v>
      </c>
      <c r="D41" s="2031">
        <v>0</v>
      </c>
      <c r="E41" s="2031">
        <v>0</v>
      </c>
      <c r="F41" s="2030" t="s">
        <v>2018</v>
      </c>
    </row>
    <row r="42" spans="1:6" s="1043" customFormat="1" ht="15" customHeight="1">
      <c r="A42" s="2032" t="s">
        <v>1151</v>
      </c>
      <c r="B42" s="1044">
        <v>18</v>
      </c>
      <c r="C42" s="1044">
        <v>12</v>
      </c>
      <c r="D42" s="1044">
        <v>17</v>
      </c>
      <c r="E42" s="1044">
        <v>16</v>
      </c>
      <c r="F42" s="2031" t="s">
        <v>1152</v>
      </c>
    </row>
    <row r="43" spans="1:6" s="1043" customFormat="1" ht="15" customHeight="1">
      <c r="A43" s="2032" t="s">
        <v>1153</v>
      </c>
      <c r="B43" s="1044">
        <v>448</v>
      </c>
      <c r="C43" s="1044">
        <v>226</v>
      </c>
      <c r="D43" s="1044">
        <v>622</v>
      </c>
      <c r="E43" s="1044">
        <v>284</v>
      </c>
      <c r="F43" s="2031" t="s">
        <v>1154</v>
      </c>
    </row>
    <row r="44" spans="1:6" s="1043" customFormat="1" ht="15" customHeight="1">
      <c r="A44" s="2032" t="s">
        <v>866</v>
      </c>
      <c r="B44" s="1044">
        <v>536</v>
      </c>
      <c r="C44" s="1044">
        <v>373</v>
      </c>
      <c r="D44" s="1044">
        <v>519</v>
      </c>
      <c r="E44" s="1044">
        <v>335</v>
      </c>
      <c r="F44" s="2031" t="s">
        <v>867</v>
      </c>
    </row>
    <row r="45" spans="1:6" s="1043" customFormat="1" ht="15" customHeight="1">
      <c r="A45" s="2032" t="s">
        <v>2214</v>
      </c>
      <c r="B45" s="1044">
        <v>610</v>
      </c>
      <c r="C45" s="1044">
        <v>370</v>
      </c>
      <c r="D45" s="1044">
        <v>417</v>
      </c>
      <c r="E45" s="1044">
        <v>253</v>
      </c>
      <c r="F45" s="2031" t="s">
        <v>2216</v>
      </c>
    </row>
    <row r="46" spans="1:6" s="1043" customFormat="1" ht="15" customHeight="1">
      <c r="A46" s="2032" t="s">
        <v>2215</v>
      </c>
      <c r="B46" s="1044">
        <v>565</v>
      </c>
      <c r="C46" s="1044">
        <v>349</v>
      </c>
      <c r="D46" s="1044">
        <v>456</v>
      </c>
      <c r="E46" s="1044">
        <v>261</v>
      </c>
      <c r="F46" s="2031" t="s">
        <v>2217</v>
      </c>
    </row>
    <row r="47" spans="1:6" s="1043" customFormat="1" ht="15" customHeight="1">
      <c r="A47" s="2033" t="s">
        <v>1810</v>
      </c>
      <c r="B47" s="1044">
        <v>97</v>
      </c>
      <c r="C47" s="1044">
        <v>53</v>
      </c>
      <c r="D47" s="1044">
        <v>116</v>
      </c>
      <c r="E47" s="1044">
        <v>74</v>
      </c>
      <c r="F47" s="2031" t="s">
        <v>869</v>
      </c>
    </row>
    <row r="48" spans="1:6" s="1043" customFormat="1" ht="15" customHeight="1">
      <c r="A48" s="2032" t="s">
        <v>1588</v>
      </c>
      <c r="B48" s="2031">
        <v>0</v>
      </c>
      <c r="C48" s="2031">
        <v>0</v>
      </c>
      <c r="D48" s="2031">
        <v>0</v>
      </c>
      <c r="E48" s="2031">
        <v>0</v>
      </c>
      <c r="F48" s="2031" t="s">
        <v>519</v>
      </c>
    </row>
    <row r="49" spans="1:6" s="1043" customFormat="1" ht="17.45" customHeight="1">
      <c r="A49" s="2034" t="s">
        <v>1487</v>
      </c>
      <c r="B49" s="1044">
        <v>173</v>
      </c>
      <c r="C49" s="1044">
        <v>123</v>
      </c>
      <c r="D49" s="1044">
        <v>136</v>
      </c>
      <c r="E49" s="1044">
        <v>92</v>
      </c>
      <c r="F49" s="2031" t="s">
        <v>1488</v>
      </c>
    </row>
    <row r="50" spans="1:6" s="1044" customFormat="1" ht="15" customHeight="1">
      <c r="A50" s="2034" t="s">
        <v>1811</v>
      </c>
      <c r="B50" s="1044">
        <v>66</v>
      </c>
      <c r="C50" s="1044">
        <v>43</v>
      </c>
      <c r="D50" s="1044">
        <v>26</v>
      </c>
      <c r="E50" s="1044">
        <v>14</v>
      </c>
      <c r="F50" s="2031" t="s">
        <v>1490</v>
      </c>
    </row>
    <row r="51" spans="1:6" s="1044" customFormat="1" ht="15" customHeight="1">
      <c r="A51" s="2345" t="s">
        <v>2027</v>
      </c>
      <c r="B51" s="2346">
        <f>SUM(B39:B50)</f>
        <v>5704</v>
      </c>
      <c r="C51" s="2346">
        <f t="shared" ref="C51:E51" si="4">SUM(C39:C50)</f>
        <v>3405</v>
      </c>
      <c r="D51" s="2346">
        <f t="shared" si="4"/>
        <v>5180</v>
      </c>
      <c r="E51" s="2346">
        <f t="shared" si="4"/>
        <v>3075</v>
      </c>
      <c r="F51" s="2347" t="s">
        <v>2309</v>
      </c>
    </row>
    <row r="52" spans="1:6" s="1044" customFormat="1" ht="24" customHeight="1">
      <c r="A52" s="2059" t="s">
        <v>10</v>
      </c>
      <c r="B52" s="2060">
        <f>B38+B51</f>
        <v>25768</v>
      </c>
      <c r="C52" s="2060">
        <f t="shared" ref="C52:E52" si="5">C38+C51</f>
        <v>13151</v>
      </c>
      <c r="D52" s="2060">
        <f t="shared" si="5"/>
        <v>21618</v>
      </c>
      <c r="E52" s="2060">
        <f t="shared" si="5"/>
        <v>11133</v>
      </c>
      <c r="F52" s="2060" t="s">
        <v>11</v>
      </c>
    </row>
    <row r="53" spans="1:6" s="1044" customFormat="1" ht="15" customHeight="1">
      <c r="A53" s="2027"/>
      <c r="B53" s="2024"/>
      <c r="C53" s="2024"/>
      <c r="D53" s="2028"/>
      <c r="E53" s="2028"/>
      <c r="F53" s="1046"/>
    </row>
    <row r="54" spans="1:6" ht="12.75" customHeight="1">
      <c r="A54" s="2026"/>
      <c r="B54" s="2024"/>
      <c r="C54" s="2024"/>
      <c r="D54" s="868"/>
      <c r="E54" s="1048"/>
      <c r="F54" s="1042"/>
    </row>
    <row r="55" spans="1:6" ht="12.75" customHeight="1">
      <c r="A55" s="2026"/>
      <c r="B55" s="2024"/>
      <c r="C55" s="2024"/>
      <c r="D55" s="2024"/>
      <c r="E55" s="2024"/>
      <c r="F55" s="1042"/>
    </row>
    <row r="56" spans="1:6" ht="12.75" customHeight="1">
      <c r="A56" s="2023"/>
      <c r="B56" s="2024"/>
      <c r="C56" s="2024"/>
      <c r="D56" s="1048"/>
      <c r="E56" s="1048"/>
      <c r="F56" s="1047"/>
    </row>
    <row r="57" spans="1:6" s="1033" customFormat="1" ht="12.75" customHeight="1">
      <c r="A57" s="1049"/>
      <c r="B57" s="1035"/>
      <c r="C57" s="1035"/>
      <c r="D57" s="423"/>
      <c r="E57" s="1035"/>
      <c r="F57" s="1041"/>
    </row>
    <row r="58" spans="1:6" s="1033" customFormat="1" ht="12.75" customHeight="1">
      <c r="A58" s="1049"/>
      <c r="B58" s="1035"/>
      <c r="C58" s="1035"/>
      <c r="D58" s="423"/>
      <c r="E58" s="1035"/>
      <c r="F58" s="1041"/>
    </row>
    <row r="59" spans="1:6" ht="12.75" customHeight="1">
      <c r="A59" s="1049"/>
      <c r="B59" s="1049"/>
      <c r="C59" s="1049"/>
      <c r="F59" s="1041"/>
    </row>
    <row r="60" spans="1:6" ht="12.75" customHeight="1">
      <c r="A60" s="1784" t="s">
        <v>1802</v>
      </c>
      <c r="B60" s="2017"/>
      <c r="C60" s="2019"/>
      <c r="D60" s="2019"/>
      <c r="E60" s="928"/>
      <c r="F60" s="23" t="s">
        <v>2023</v>
      </c>
    </row>
    <row r="61" spans="1:6" ht="12.75" customHeight="1">
      <c r="A61" s="1794"/>
      <c r="B61" s="2020"/>
      <c r="C61" s="931"/>
      <c r="D61" s="935"/>
      <c r="E61" s="121"/>
      <c r="F61" s="932"/>
    </row>
    <row r="62" spans="1:6" s="1035" customFormat="1" ht="12.75" customHeight="1">
      <c r="A62" s="2646"/>
      <c r="B62" s="2646"/>
      <c r="C62" s="2646"/>
      <c r="D62" s="2646"/>
      <c r="E62" s="2646"/>
      <c r="F62" s="2646"/>
    </row>
    <row r="63" spans="1:6" s="1035" customFormat="1" ht="12.75" customHeight="1">
      <c r="A63" s="2029" t="s">
        <v>248</v>
      </c>
      <c r="B63" s="2029"/>
      <c r="C63" s="2029"/>
      <c r="D63" s="423"/>
    </row>
    <row r="64" spans="1:6" s="1035" customFormat="1" ht="12.75" customHeight="1">
      <c r="D64" s="423"/>
    </row>
    <row r="65" spans="4:4" s="1035" customFormat="1" ht="12.75" customHeight="1">
      <c r="D65" s="423"/>
    </row>
  </sheetData>
  <mergeCells count="6">
    <mergeCell ref="A62:F62"/>
    <mergeCell ref="E3:F3"/>
    <mergeCell ref="E4:F4"/>
    <mergeCell ref="B5:C5"/>
    <mergeCell ref="B6:C6"/>
    <mergeCell ref="D6:E6"/>
  </mergeCells>
  <printOptions gridLinesSet="0"/>
  <pageMargins left="0.78740157480314965" right="0.609375" top="1.1811023622047245" bottom="0.98425196850393704" header="0.51181102362204722" footer="0.51181102362204722"/>
  <pageSetup paperSize="9" scale="75" pageOrder="overThenDown" orientation="portrait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>
  <sheetPr syncVertical="1" syncRef="A1">
    <tabColor rgb="FF7030A0"/>
  </sheetPr>
  <dimension ref="A1:E113"/>
  <sheetViews>
    <sheetView showGridLines="0" zoomScaleSheetLayoutView="90" workbookViewId="0">
      <selection activeCell="D7" sqref="D7:D8"/>
    </sheetView>
  </sheetViews>
  <sheetFormatPr baseColWidth="10" defaultColWidth="11" defaultRowHeight="12.75"/>
  <cols>
    <col min="1" max="1" width="35.5703125" style="1799" customWidth="1"/>
    <col min="2" max="4" width="11.28515625" style="1799" customWidth="1"/>
    <col min="5" max="5" width="41.42578125" style="1057" customWidth="1"/>
    <col min="6" max="6" width="6.85546875" style="1052" customWidth="1"/>
    <col min="7" max="212" width="11" style="1052"/>
    <col min="213" max="213" width="44.5703125" style="1052" customWidth="1"/>
    <col min="214" max="215" width="14.5703125" style="1052" customWidth="1"/>
    <col min="216" max="216" width="37.42578125" style="1052" customWidth="1"/>
    <col min="217" max="217" width="7.140625" style="1052" customWidth="1"/>
    <col min="218" max="218" width="6.85546875" style="1052" customWidth="1"/>
    <col min="219" max="219" width="14.42578125" style="1052" customWidth="1"/>
    <col min="220" max="468" width="11" style="1052"/>
    <col min="469" max="469" width="44.5703125" style="1052" customWidth="1"/>
    <col min="470" max="471" width="14.5703125" style="1052" customWidth="1"/>
    <col min="472" max="472" width="37.42578125" style="1052" customWidth="1"/>
    <col min="473" max="473" width="7.140625" style="1052" customWidth="1"/>
    <col min="474" max="474" width="6.85546875" style="1052" customWidth="1"/>
    <col min="475" max="475" width="14.42578125" style="1052" customWidth="1"/>
    <col min="476" max="724" width="11" style="1052"/>
    <col min="725" max="725" width="44.5703125" style="1052" customWidth="1"/>
    <col min="726" max="727" width="14.5703125" style="1052" customWidth="1"/>
    <col min="728" max="728" width="37.42578125" style="1052" customWidth="1"/>
    <col min="729" max="729" width="7.140625" style="1052" customWidth="1"/>
    <col min="730" max="730" width="6.85546875" style="1052" customWidth="1"/>
    <col min="731" max="731" width="14.42578125" style="1052" customWidth="1"/>
    <col min="732" max="980" width="11" style="1052"/>
    <col min="981" max="981" width="44.5703125" style="1052" customWidth="1"/>
    <col min="982" max="983" width="14.5703125" style="1052" customWidth="1"/>
    <col min="984" max="984" width="37.42578125" style="1052" customWidth="1"/>
    <col min="985" max="985" width="7.140625" style="1052" customWidth="1"/>
    <col min="986" max="986" width="6.85546875" style="1052" customWidth="1"/>
    <col min="987" max="987" width="14.42578125" style="1052" customWidth="1"/>
    <col min="988" max="1236" width="11" style="1052"/>
    <col min="1237" max="1237" width="44.5703125" style="1052" customWidth="1"/>
    <col min="1238" max="1239" width="14.5703125" style="1052" customWidth="1"/>
    <col min="1240" max="1240" width="37.42578125" style="1052" customWidth="1"/>
    <col min="1241" max="1241" width="7.140625" style="1052" customWidth="1"/>
    <col min="1242" max="1242" width="6.85546875" style="1052" customWidth="1"/>
    <col min="1243" max="1243" width="14.42578125" style="1052" customWidth="1"/>
    <col min="1244" max="1492" width="11" style="1052"/>
    <col min="1493" max="1493" width="44.5703125" style="1052" customWidth="1"/>
    <col min="1494" max="1495" width="14.5703125" style="1052" customWidth="1"/>
    <col min="1496" max="1496" width="37.42578125" style="1052" customWidth="1"/>
    <col min="1497" max="1497" width="7.140625" style="1052" customWidth="1"/>
    <col min="1498" max="1498" width="6.85546875" style="1052" customWidth="1"/>
    <col min="1499" max="1499" width="14.42578125" style="1052" customWidth="1"/>
    <col min="1500" max="1748" width="11" style="1052"/>
    <col min="1749" max="1749" width="44.5703125" style="1052" customWidth="1"/>
    <col min="1750" max="1751" width="14.5703125" style="1052" customWidth="1"/>
    <col min="1752" max="1752" width="37.42578125" style="1052" customWidth="1"/>
    <col min="1753" max="1753" width="7.140625" style="1052" customWidth="1"/>
    <col min="1754" max="1754" width="6.85546875" style="1052" customWidth="1"/>
    <col min="1755" max="1755" width="14.42578125" style="1052" customWidth="1"/>
    <col min="1756" max="2004" width="11" style="1052"/>
    <col min="2005" max="2005" width="44.5703125" style="1052" customWidth="1"/>
    <col min="2006" max="2007" width="14.5703125" style="1052" customWidth="1"/>
    <col min="2008" max="2008" width="37.42578125" style="1052" customWidth="1"/>
    <col min="2009" max="2009" width="7.140625" style="1052" customWidth="1"/>
    <col min="2010" max="2010" width="6.85546875" style="1052" customWidth="1"/>
    <col min="2011" max="2011" width="14.42578125" style="1052" customWidth="1"/>
    <col min="2012" max="2260" width="11" style="1052"/>
    <col min="2261" max="2261" width="44.5703125" style="1052" customWidth="1"/>
    <col min="2262" max="2263" width="14.5703125" style="1052" customWidth="1"/>
    <col min="2264" max="2264" width="37.42578125" style="1052" customWidth="1"/>
    <col min="2265" max="2265" width="7.140625" style="1052" customWidth="1"/>
    <col min="2266" max="2266" width="6.85546875" style="1052" customWidth="1"/>
    <col min="2267" max="2267" width="14.42578125" style="1052" customWidth="1"/>
    <col min="2268" max="2516" width="11" style="1052"/>
    <col min="2517" max="2517" width="44.5703125" style="1052" customWidth="1"/>
    <col min="2518" max="2519" width="14.5703125" style="1052" customWidth="1"/>
    <col min="2520" max="2520" width="37.42578125" style="1052" customWidth="1"/>
    <col min="2521" max="2521" width="7.140625" style="1052" customWidth="1"/>
    <col min="2522" max="2522" width="6.85546875" style="1052" customWidth="1"/>
    <col min="2523" max="2523" width="14.42578125" style="1052" customWidth="1"/>
    <col min="2524" max="2772" width="11" style="1052"/>
    <col min="2773" max="2773" width="44.5703125" style="1052" customWidth="1"/>
    <col min="2774" max="2775" width="14.5703125" style="1052" customWidth="1"/>
    <col min="2776" max="2776" width="37.42578125" style="1052" customWidth="1"/>
    <col min="2777" max="2777" width="7.140625" style="1052" customWidth="1"/>
    <col min="2778" max="2778" width="6.85546875" style="1052" customWidth="1"/>
    <col min="2779" max="2779" width="14.42578125" style="1052" customWidth="1"/>
    <col min="2780" max="3028" width="11" style="1052"/>
    <col min="3029" max="3029" width="44.5703125" style="1052" customWidth="1"/>
    <col min="3030" max="3031" width="14.5703125" style="1052" customWidth="1"/>
    <col min="3032" max="3032" width="37.42578125" style="1052" customWidth="1"/>
    <col min="3033" max="3033" width="7.140625" style="1052" customWidth="1"/>
    <col min="3034" max="3034" width="6.85546875" style="1052" customWidth="1"/>
    <col min="3035" max="3035" width="14.42578125" style="1052" customWidth="1"/>
    <col min="3036" max="3284" width="11" style="1052"/>
    <col min="3285" max="3285" width="44.5703125" style="1052" customWidth="1"/>
    <col min="3286" max="3287" width="14.5703125" style="1052" customWidth="1"/>
    <col min="3288" max="3288" width="37.42578125" style="1052" customWidth="1"/>
    <col min="3289" max="3289" width="7.140625" style="1052" customWidth="1"/>
    <col min="3290" max="3290" width="6.85546875" style="1052" customWidth="1"/>
    <col min="3291" max="3291" width="14.42578125" style="1052" customWidth="1"/>
    <col min="3292" max="3540" width="11" style="1052"/>
    <col min="3541" max="3541" width="44.5703125" style="1052" customWidth="1"/>
    <col min="3542" max="3543" width="14.5703125" style="1052" customWidth="1"/>
    <col min="3544" max="3544" width="37.42578125" style="1052" customWidth="1"/>
    <col min="3545" max="3545" width="7.140625" style="1052" customWidth="1"/>
    <col min="3546" max="3546" width="6.85546875" style="1052" customWidth="1"/>
    <col min="3547" max="3547" width="14.42578125" style="1052" customWidth="1"/>
    <col min="3548" max="3796" width="11" style="1052"/>
    <col min="3797" max="3797" width="44.5703125" style="1052" customWidth="1"/>
    <col min="3798" max="3799" width="14.5703125" style="1052" customWidth="1"/>
    <col min="3800" max="3800" width="37.42578125" style="1052" customWidth="1"/>
    <col min="3801" max="3801" width="7.140625" style="1052" customWidth="1"/>
    <col min="3802" max="3802" width="6.85546875" style="1052" customWidth="1"/>
    <col min="3803" max="3803" width="14.42578125" style="1052" customWidth="1"/>
    <col min="3804" max="4052" width="11" style="1052"/>
    <col min="4053" max="4053" width="44.5703125" style="1052" customWidth="1"/>
    <col min="4054" max="4055" width="14.5703125" style="1052" customWidth="1"/>
    <col min="4056" max="4056" width="37.42578125" style="1052" customWidth="1"/>
    <col min="4057" max="4057" width="7.140625" style="1052" customWidth="1"/>
    <col min="4058" max="4058" width="6.85546875" style="1052" customWidth="1"/>
    <col min="4059" max="4059" width="14.42578125" style="1052" customWidth="1"/>
    <col min="4060" max="4308" width="11" style="1052"/>
    <col min="4309" max="4309" width="44.5703125" style="1052" customWidth="1"/>
    <col min="4310" max="4311" width="14.5703125" style="1052" customWidth="1"/>
    <col min="4312" max="4312" width="37.42578125" style="1052" customWidth="1"/>
    <col min="4313" max="4313" width="7.140625" style="1052" customWidth="1"/>
    <col min="4314" max="4314" width="6.85546875" style="1052" customWidth="1"/>
    <col min="4315" max="4315" width="14.42578125" style="1052" customWidth="1"/>
    <col min="4316" max="4564" width="11" style="1052"/>
    <col min="4565" max="4565" width="44.5703125" style="1052" customWidth="1"/>
    <col min="4566" max="4567" width="14.5703125" style="1052" customWidth="1"/>
    <col min="4568" max="4568" width="37.42578125" style="1052" customWidth="1"/>
    <col min="4569" max="4569" width="7.140625" style="1052" customWidth="1"/>
    <col min="4570" max="4570" width="6.85546875" style="1052" customWidth="1"/>
    <col min="4571" max="4571" width="14.42578125" style="1052" customWidth="1"/>
    <col min="4572" max="4820" width="11" style="1052"/>
    <col min="4821" max="4821" width="44.5703125" style="1052" customWidth="1"/>
    <col min="4822" max="4823" width="14.5703125" style="1052" customWidth="1"/>
    <col min="4824" max="4824" width="37.42578125" style="1052" customWidth="1"/>
    <col min="4825" max="4825" width="7.140625" style="1052" customWidth="1"/>
    <col min="4826" max="4826" width="6.85546875" style="1052" customWidth="1"/>
    <col min="4827" max="4827" width="14.42578125" style="1052" customWidth="1"/>
    <col min="4828" max="5076" width="11" style="1052"/>
    <col min="5077" max="5077" width="44.5703125" style="1052" customWidth="1"/>
    <col min="5078" max="5079" width="14.5703125" style="1052" customWidth="1"/>
    <col min="5080" max="5080" width="37.42578125" style="1052" customWidth="1"/>
    <col min="5081" max="5081" width="7.140625" style="1052" customWidth="1"/>
    <col min="5082" max="5082" width="6.85546875" style="1052" customWidth="1"/>
    <col min="5083" max="5083" width="14.42578125" style="1052" customWidth="1"/>
    <col min="5084" max="5332" width="11" style="1052"/>
    <col min="5333" max="5333" width="44.5703125" style="1052" customWidth="1"/>
    <col min="5334" max="5335" width="14.5703125" style="1052" customWidth="1"/>
    <col min="5336" max="5336" width="37.42578125" style="1052" customWidth="1"/>
    <col min="5337" max="5337" width="7.140625" style="1052" customWidth="1"/>
    <col min="5338" max="5338" width="6.85546875" style="1052" customWidth="1"/>
    <col min="5339" max="5339" width="14.42578125" style="1052" customWidth="1"/>
    <col min="5340" max="5588" width="11" style="1052"/>
    <col min="5589" max="5589" width="44.5703125" style="1052" customWidth="1"/>
    <col min="5590" max="5591" width="14.5703125" style="1052" customWidth="1"/>
    <col min="5592" max="5592" width="37.42578125" style="1052" customWidth="1"/>
    <col min="5593" max="5593" width="7.140625" style="1052" customWidth="1"/>
    <col min="5594" max="5594" width="6.85546875" style="1052" customWidth="1"/>
    <col min="5595" max="5595" width="14.42578125" style="1052" customWidth="1"/>
    <col min="5596" max="5844" width="11" style="1052"/>
    <col min="5845" max="5845" width="44.5703125" style="1052" customWidth="1"/>
    <col min="5846" max="5847" width="14.5703125" style="1052" customWidth="1"/>
    <col min="5848" max="5848" width="37.42578125" style="1052" customWidth="1"/>
    <col min="5849" max="5849" width="7.140625" style="1052" customWidth="1"/>
    <col min="5850" max="5850" width="6.85546875" style="1052" customWidth="1"/>
    <col min="5851" max="5851" width="14.42578125" style="1052" customWidth="1"/>
    <col min="5852" max="6100" width="11" style="1052"/>
    <col min="6101" max="6101" width="44.5703125" style="1052" customWidth="1"/>
    <col min="6102" max="6103" width="14.5703125" style="1052" customWidth="1"/>
    <col min="6104" max="6104" width="37.42578125" style="1052" customWidth="1"/>
    <col min="6105" max="6105" width="7.140625" style="1052" customWidth="1"/>
    <col min="6106" max="6106" width="6.85546875" style="1052" customWidth="1"/>
    <col min="6107" max="6107" width="14.42578125" style="1052" customWidth="1"/>
    <col min="6108" max="6356" width="11" style="1052"/>
    <col min="6357" max="6357" width="44.5703125" style="1052" customWidth="1"/>
    <col min="6358" max="6359" width="14.5703125" style="1052" customWidth="1"/>
    <col min="6360" max="6360" width="37.42578125" style="1052" customWidth="1"/>
    <col min="6361" max="6361" width="7.140625" style="1052" customWidth="1"/>
    <col min="6362" max="6362" width="6.85546875" style="1052" customWidth="1"/>
    <col min="6363" max="6363" width="14.42578125" style="1052" customWidth="1"/>
    <col min="6364" max="6612" width="11" style="1052"/>
    <col min="6613" max="6613" width="44.5703125" style="1052" customWidth="1"/>
    <col min="6614" max="6615" width="14.5703125" style="1052" customWidth="1"/>
    <col min="6616" max="6616" width="37.42578125" style="1052" customWidth="1"/>
    <col min="6617" max="6617" width="7.140625" style="1052" customWidth="1"/>
    <col min="6618" max="6618" width="6.85546875" style="1052" customWidth="1"/>
    <col min="6619" max="6619" width="14.42578125" style="1052" customWidth="1"/>
    <col min="6620" max="6868" width="11" style="1052"/>
    <col min="6869" max="6869" width="44.5703125" style="1052" customWidth="1"/>
    <col min="6870" max="6871" width="14.5703125" style="1052" customWidth="1"/>
    <col min="6872" max="6872" width="37.42578125" style="1052" customWidth="1"/>
    <col min="6873" max="6873" width="7.140625" style="1052" customWidth="1"/>
    <col min="6874" max="6874" width="6.85546875" style="1052" customWidth="1"/>
    <col min="6875" max="6875" width="14.42578125" style="1052" customWidth="1"/>
    <col min="6876" max="7124" width="11" style="1052"/>
    <col min="7125" max="7125" width="44.5703125" style="1052" customWidth="1"/>
    <col min="7126" max="7127" width="14.5703125" style="1052" customWidth="1"/>
    <col min="7128" max="7128" width="37.42578125" style="1052" customWidth="1"/>
    <col min="7129" max="7129" width="7.140625" style="1052" customWidth="1"/>
    <col min="7130" max="7130" width="6.85546875" style="1052" customWidth="1"/>
    <col min="7131" max="7131" width="14.42578125" style="1052" customWidth="1"/>
    <col min="7132" max="7380" width="11" style="1052"/>
    <col min="7381" max="7381" width="44.5703125" style="1052" customWidth="1"/>
    <col min="7382" max="7383" width="14.5703125" style="1052" customWidth="1"/>
    <col min="7384" max="7384" width="37.42578125" style="1052" customWidth="1"/>
    <col min="7385" max="7385" width="7.140625" style="1052" customWidth="1"/>
    <col min="7386" max="7386" width="6.85546875" style="1052" customWidth="1"/>
    <col min="7387" max="7387" width="14.42578125" style="1052" customWidth="1"/>
    <col min="7388" max="7636" width="11" style="1052"/>
    <col min="7637" max="7637" width="44.5703125" style="1052" customWidth="1"/>
    <col min="7638" max="7639" width="14.5703125" style="1052" customWidth="1"/>
    <col min="7640" max="7640" width="37.42578125" style="1052" customWidth="1"/>
    <col min="7641" max="7641" width="7.140625" style="1052" customWidth="1"/>
    <col min="7642" max="7642" width="6.85546875" style="1052" customWidth="1"/>
    <col min="7643" max="7643" width="14.42578125" style="1052" customWidth="1"/>
    <col min="7644" max="7892" width="11" style="1052"/>
    <col min="7893" max="7893" width="44.5703125" style="1052" customWidth="1"/>
    <col min="7894" max="7895" width="14.5703125" style="1052" customWidth="1"/>
    <col min="7896" max="7896" width="37.42578125" style="1052" customWidth="1"/>
    <col min="7897" max="7897" width="7.140625" style="1052" customWidth="1"/>
    <col min="7898" max="7898" width="6.85546875" style="1052" customWidth="1"/>
    <col min="7899" max="7899" width="14.42578125" style="1052" customWidth="1"/>
    <col min="7900" max="8148" width="11" style="1052"/>
    <col min="8149" max="8149" width="44.5703125" style="1052" customWidth="1"/>
    <col min="8150" max="8151" width="14.5703125" style="1052" customWidth="1"/>
    <col min="8152" max="8152" width="37.42578125" style="1052" customWidth="1"/>
    <col min="8153" max="8153" width="7.140625" style="1052" customWidth="1"/>
    <col min="8154" max="8154" width="6.85546875" style="1052" customWidth="1"/>
    <col min="8155" max="8155" width="14.42578125" style="1052" customWidth="1"/>
    <col min="8156" max="8404" width="11" style="1052"/>
    <col min="8405" max="8405" width="44.5703125" style="1052" customWidth="1"/>
    <col min="8406" max="8407" width="14.5703125" style="1052" customWidth="1"/>
    <col min="8408" max="8408" width="37.42578125" style="1052" customWidth="1"/>
    <col min="8409" max="8409" width="7.140625" style="1052" customWidth="1"/>
    <col min="8410" max="8410" width="6.85546875" style="1052" customWidth="1"/>
    <col min="8411" max="8411" width="14.42578125" style="1052" customWidth="1"/>
    <col min="8412" max="8660" width="11" style="1052"/>
    <col min="8661" max="8661" width="44.5703125" style="1052" customWidth="1"/>
    <col min="8662" max="8663" width="14.5703125" style="1052" customWidth="1"/>
    <col min="8664" max="8664" width="37.42578125" style="1052" customWidth="1"/>
    <col min="8665" max="8665" width="7.140625" style="1052" customWidth="1"/>
    <col min="8666" max="8666" width="6.85546875" style="1052" customWidth="1"/>
    <col min="8667" max="8667" width="14.42578125" style="1052" customWidth="1"/>
    <col min="8668" max="8916" width="11" style="1052"/>
    <col min="8917" max="8917" width="44.5703125" style="1052" customWidth="1"/>
    <col min="8918" max="8919" width="14.5703125" style="1052" customWidth="1"/>
    <col min="8920" max="8920" width="37.42578125" style="1052" customWidth="1"/>
    <col min="8921" max="8921" width="7.140625" style="1052" customWidth="1"/>
    <col min="8922" max="8922" width="6.85546875" style="1052" customWidth="1"/>
    <col min="8923" max="8923" width="14.42578125" style="1052" customWidth="1"/>
    <col min="8924" max="9172" width="11" style="1052"/>
    <col min="9173" max="9173" width="44.5703125" style="1052" customWidth="1"/>
    <col min="9174" max="9175" width="14.5703125" style="1052" customWidth="1"/>
    <col min="9176" max="9176" width="37.42578125" style="1052" customWidth="1"/>
    <col min="9177" max="9177" width="7.140625" style="1052" customWidth="1"/>
    <col min="9178" max="9178" width="6.85546875" style="1052" customWidth="1"/>
    <col min="9179" max="9179" width="14.42578125" style="1052" customWidth="1"/>
    <col min="9180" max="9428" width="11" style="1052"/>
    <col min="9429" max="9429" width="44.5703125" style="1052" customWidth="1"/>
    <col min="9430" max="9431" width="14.5703125" style="1052" customWidth="1"/>
    <col min="9432" max="9432" width="37.42578125" style="1052" customWidth="1"/>
    <col min="9433" max="9433" width="7.140625" style="1052" customWidth="1"/>
    <col min="9434" max="9434" width="6.85546875" style="1052" customWidth="1"/>
    <col min="9435" max="9435" width="14.42578125" style="1052" customWidth="1"/>
    <col min="9436" max="9684" width="11" style="1052"/>
    <col min="9685" max="9685" width="44.5703125" style="1052" customWidth="1"/>
    <col min="9686" max="9687" width="14.5703125" style="1052" customWidth="1"/>
    <col min="9688" max="9688" width="37.42578125" style="1052" customWidth="1"/>
    <col min="9689" max="9689" width="7.140625" style="1052" customWidth="1"/>
    <col min="9690" max="9690" width="6.85546875" style="1052" customWidth="1"/>
    <col min="9691" max="9691" width="14.42578125" style="1052" customWidth="1"/>
    <col min="9692" max="9940" width="11" style="1052"/>
    <col min="9941" max="9941" width="44.5703125" style="1052" customWidth="1"/>
    <col min="9942" max="9943" width="14.5703125" style="1052" customWidth="1"/>
    <col min="9944" max="9944" width="37.42578125" style="1052" customWidth="1"/>
    <col min="9945" max="9945" width="7.140625" style="1052" customWidth="1"/>
    <col min="9946" max="9946" width="6.85546875" style="1052" customWidth="1"/>
    <col min="9947" max="9947" width="14.42578125" style="1052" customWidth="1"/>
    <col min="9948" max="10196" width="11" style="1052"/>
    <col min="10197" max="10197" width="44.5703125" style="1052" customWidth="1"/>
    <col min="10198" max="10199" width="14.5703125" style="1052" customWidth="1"/>
    <col min="10200" max="10200" width="37.42578125" style="1052" customWidth="1"/>
    <col min="10201" max="10201" width="7.140625" style="1052" customWidth="1"/>
    <col min="10202" max="10202" width="6.85546875" style="1052" customWidth="1"/>
    <col min="10203" max="10203" width="14.42578125" style="1052" customWidth="1"/>
    <col min="10204" max="10452" width="11" style="1052"/>
    <col min="10453" max="10453" width="44.5703125" style="1052" customWidth="1"/>
    <col min="10454" max="10455" width="14.5703125" style="1052" customWidth="1"/>
    <col min="10456" max="10456" width="37.42578125" style="1052" customWidth="1"/>
    <col min="10457" max="10457" width="7.140625" style="1052" customWidth="1"/>
    <col min="10458" max="10458" width="6.85546875" style="1052" customWidth="1"/>
    <col min="10459" max="10459" width="14.42578125" style="1052" customWidth="1"/>
    <col min="10460" max="10708" width="11" style="1052"/>
    <col min="10709" max="10709" width="44.5703125" style="1052" customWidth="1"/>
    <col min="10710" max="10711" width="14.5703125" style="1052" customWidth="1"/>
    <col min="10712" max="10712" width="37.42578125" style="1052" customWidth="1"/>
    <col min="10713" max="10713" width="7.140625" style="1052" customWidth="1"/>
    <col min="10714" max="10714" width="6.85546875" style="1052" customWidth="1"/>
    <col min="10715" max="10715" width="14.42578125" style="1052" customWidth="1"/>
    <col min="10716" max="10964" width="11" style="1052"/>
    <col min="10965" max="10965" width="44.5703125" style="1052" customWidth="1"/>
    <col min="10966" max="10967" width="14.5703125" style="1052" customWidth="1"/>
    <col min="10968" max="10968" width="37.42578125" style="1052" customWidth="1"/>
    <col min="10969" max="10969" width="7.140625" style="1052" customWidth="1"/>
    <col min="10970" max="10970" width="6.85546875" style="1052" customWidth="1"/>
    <col min="10971" max="10971" width="14.42578125" style="1052" customWidth="1"/>
    <col min="10972" max="11220" width="11" style="1052"/>
    <col min="11221" max="11221" width="44.5703125" style="1052" customWidth="1"/>
    <col min="11222" max="11223" width="14.5703125" style="1052" customWidth="1"/>
    <col min="11224" max="11224" width="37.42578125" style="1052" customWidth="1"/>
    <col min="11225" max="11225" width="7.140625" style="1052" customWidth="1"/>
    <col min="11226" max="11226" width="6.85546875" style="1052" customWidth="1"/>
    <col min="11227" max="11227" width="14.42578125" style="1052" customWidth="1"/>
    <col min="11228" max="11476" width="11" style="1052"/>
    <col min="11477" max="11477" width="44.5703125" style="1052" customWidth="1"/>
    <col min="11478" max="11479" width="14.5703125" style="1052" customWidth="1"/>
    <col min="11480" max="11480" width="37.42578125" style="1052" customWidth="1"/>
    <col min="11481" max="11481" width="7.140625" style="1052" customWidth="1"/>
    <col min="11482" max="11482" width="6.85546875" style="1052" customWidth="1"/>
    <col min="11483" max="11483" width="14.42578125" style="1052" customWidth="1"/>
    <col min="11484" max="11732" width="11" style="1052"/>
    <col min="11733" max="11733" width="44.5703125" style="1052" customWidth="1"/>
    <col min="11734" max="11735" width="14.5703125" style="1052" customWidth="1"/>
    <col min="11736" max="11736" width="37.42578125" style="1052" customWidth="1"/>
    <col min="11737" max="11737" width="7.140625" style="1052" customWidth="1"/>
    <col min="11738" max="11738" width="6.85546875" style="1052" customWidth="1"/>
    <col min="11739" max="11739" width="14.42578125" style="1052" customWidth="1"/>
    <col min="11740" max="11988" width="11" style="1052"/>
    <col min="11989" max="11989" width="44.5703125" style="1052" customWidth="1"/>
    <col min="11990" max="11991" width="14.5703125" style="1052" customWidth="1"/>
    <col min="11992" max="11992" width="37.42578125" style="1052" customWidth="1"/>
    <col min="11993" max="11993" width="7.140625" style="1052" customWidth="1"/>
    <col min="11994" max="11994" width="6.85546875" style="1052" customWidth="1"/>
    <col min="11995" max="11995" width="14.42578125" style="1052" customWidth="1"/>
    <col min="11996" max="12244" width="11" style="1052"/>
    <col min="12245" max="12245" width="44.5703125" style="1052" customWidth="1"/>
    <col min="12246" max="12247" width="14.5703125" style="1052" customWidth="1"/>
    <col min="12248" max="12248" width="37.42578125" style="1052" customWidth="1"/>
    <col min="12249" max="12249" width="7.140625" style="1052" customWidth="1"/>
    <col min="12250" max="12250" width="6.85546875" style="1052" customWidth="1"/>
    <col min="12251" max="12251" width="14.42578125" style="1052" customWidth="1"/>
    <col min="12252" max="12500" width="11" style="1052"/>
    <col min="12501" max="12501" width="44.5703125" style="1052" customWidth="1"/>
    <col min="12502" max="12503" width="14.5703125" style="1052" customWidth="1"/>
    <col min="12504" max="12504" width="37.42578125" style="1052" customWidth="1"/>
    <col min="12505" max="12505" width="7.140625" style="1052" customWidth="1"/>
    <col min="12506" max="12506" width="6.85546875" style="1052" customWidth="1"/>
    <col min="12507" max="12507" width="14.42578125" style="1052" customWidth="1"/>
    <col min="12508" max="12756" width="11" style="1052"/>
    <col min="12757" max="12757" width="44.5703125" style="1052" customWidth="1"/>
    <col min="12758" max="12759" width="14.5703125" style="1052" customWidth="1"/>
    <col min="12760" max="12760" width="37.42578125" style="1052" customWidth="1"/>
    <col min="12761" max="12761" width="7.140625" style="1052" customWidth="1"/>
    <col min="12762" max="12762" width="6.85546875" style="1052" customWidth="1"/>
    <col min="12763" max="12763" width="14.42578125" style="1052" customWidth="1"/>
    <col min="12764" max="13012" width="11" style="1052"/>
    <col min="13013" max="13013" width="44.5703125" style="1052" customWidth="1"/>
    <col min="13014" max="13015" width="14.5703125" style="1052" customWidth="1"/>
    <col min="13016" max="13016" width="37.42578125" style="1052" customWidth="1"/>
    <col min="13017" max="13017" width="7.140625" style="1052" customWidth="1"/>
    <col min="13018" max="13018" width="6.85546875" style="1052" customWidth="1"/>
    <col min="13019" max="13019" width="14.42578125" style="1052" customWidth="1"/>
    <col min="13020" max="13268" width="11" style="1052"/>
    <col min="13269" max="13269" width="44.5703125" style="1052" customWidth="1"/>
    <col min="13270" max="13271" width="14.5703125" style="1052" customWidth="1"/>
    <col min="13272" max="13272" width="37.42578125" style="1052" customWidth="1"/>
    <col min="13273" max="13273" width="7.140625" style="1052" customWidth="1"/>
    <col min="13274" max="13274" width="6.85546875" style="1052" customWidth="1"/>
    <col min="13275" max="13275" width="14.42578125" style="1052" customWidth="1"/>
    <col min="13276" max="13524" width="11" style="1052"/>
    <col min="13525" max="13525" width="44.5703125" style="1052" customWidth="1"/>
    <col min="13526" max="13527" width="14.5703125" style="1052" customWidth="1"/>
    <col min="13528" max="13528" width="37.42578125" style="1052" customWidth="1"/>
    <col min="13529" max="13529" width="7.140625" style="1052" customWidth="1"/>
    <col min="13530" max="13530" width="6.85546875" style="1052" customWidth="1"/>
    <col min="13531" max="13531" width="14.42578125" style="1052" customWidth="1"/>
    <col min="13532" max="13780" width="11" style="1052"/>
    <col min="13781" max="13781" width="44.5703125" style="1052" customWidth="1"/>
    <col min="13782" max="13783" width="14.5703125" style="1052" customWidth="1"/>
    <col min="13784" max="13784" width="37.42578125" style="1052" customWidth="1"/>
    <col min="13785" max="13785" width="7.140625" style="1052" customWidth="1"/>
    <col min="13786" max="13786" width="6.85546875" style="1052" customWidth="1"/>
    <col min="13787" max="13787" width="14.42578125" style="1052" customWidth="1"/>
    <col min="13788" max="14036" width="11" style="1052"/>
    <col min="14037" max="14037" width="44.5703125" style="1052" customWidth="1"/>
    <col min="14038" max="14039" width="14.5703125" style="1052" customWidth="1"/>
    <col min="14040" max="14040" width="37.42578125" style="1052" customWidth="1"/>
    <col min="14041" max="14041" width="7.140625" style="1052" customWidth="1"/>
    <col min="14042" max="14042" width="6.85546875" style="1052" customWidth="1"/>
    <col min="14043" max="14043" width="14.42578125" style="1052" customWidth="1"/>
    <col min="14044" max="14292" width="11" style="1052"/>
    <col min="14293" max="14293" width="44.5703125" style="1052" customWidth="1"/>
    <col min="14294" max="14295" width="14.5703125" style="1052" customWidth="1"/>
    <col min="14296" max="14296" width="37.42578125" style="1052" customWidth="1"/>
    <col min="14297" max="14297" width="7.140625" style="1052" customWidth="1"/>
    <col min="14298" max="14298" width="6.85546875" style="1052" customWidth="1"/>
    <col min="14299" max="14299" width="14.42578125" style="1052" customWidth="1"/>
    <col min="14300" max="14548" width="11" style="1052"/>
    <col min="14549" max="14549" width="44.5703125" style="1052" customWidth="1"/>
    <col min="14550" max="14551" width="14.5703125" style="1052" customWidth="1"/>
    <col min="14552" max="14552" width="37.42578125" style="1052" customWidth="1"/>
    <col min="14553" max="14553" width="7.140625" style="1052" customWidth="1"/>
    <col min="14554" max="14554" width="6.85546875" style="1052" customWidth="1"/>
    <col min="14555" max="14555" width="14.42578125" style="1052" customWidth="1"/>
    <col min="14556" max="14804" width="11" style="1052"/>
    <col min="14805" max="14805" width="44.5703125" style="1052" customWidth="1"/>
    <col min="14806" max="14807" width="14.5703125" style="1052" customWidth="1"/>
    <col min="14808" max="14808" width="37.42578125" style="1052" customWidth="1"/>
    <col min="14809" max="14809" width="7.140625" style="1052" customWidth="1"/>
    <col min="14810" max="14810" width="6.85546875" style="1052" customWidth="1"/>
    <col min="14811" max="14811" width="14.42578125" style="1052" customWidth="1"/>
    <col min="14812" max="15060" width="11" style="1052"/>
    <col min="15061" max="15061" width="44.5703125" style="1052" customWidth="1"/>
    <col min="15062" max="15063" width="14.5703125" style="1052" customWidth="1"/>
    <col min="15064" max="15064" width="37.42578125" style="1052" customWidth="1"/>
    <col min="15065" max="15065" width="7.140625" style="1052" customWidth="1"/>
    <col min="15066" max="15066" width="6.85546875" style="1052" customWidth="1"/>
    <col min="15067" max="15067" width="14.42578125" style="1052" customWidth="1"/>
    <col min="15068" max="15316" width="11" style="1052"/>
    <col min="15317" max="15317" width="44.5703125" style="1052" customWidth="1"/>
    <col min="15318" max="15319" width="14.5703125" style="1052" customWidth="1"/>
    <col min="15320" max="15320" width="37.42578125" style="1052" customWidth="1"/>
    <col min="15321" max="15321" width="7.140625" style="1052" customWidth="1"/>
    <col min="15322" max="15322" width="6.85546875" style="1052" customWidth="1"/>
    <col min="15323" max="15323" width="14.42578125" style="1052" customWidth="1"/>
    <col min="15324" max="15572" width="11" style="1052"/>
    <col min="15573" max="15573" width="44.5703125" style="1052" customWidth="1"/>
    <col min="15574" max="15575" width="14.5703125" style="1052" customWidth="1"/>
    <col min="15576" max="15576" width="37.42578125" style="1052" customWidth="1"/>
    <col min="15577" max="15577" width="7.140625" style="1052" customWidth="1"/>
    <col min="15578" max="15578" width="6.85546875" style="1052" customWidth="1"/>
    <col min="15579" max="15579" width="14.42578125" style="1052" customWidth="1"/>
    <col min="15580" max="15828" width="11" style="1052"/>
    <col min="15829" max="15829" width="44.5703125" style="1052" customWidth="1"/>
    <col min="15830" max="15831" width="14.5703125" style="1052" customWidth="1"/>
    <col min="15832" max="15832" width="37.42578125" style="1052" customWidth="1"/>
    <col min="15833" max="15833" width="7.140625" style="1052" customWidth="1"/>
    <col min="15834" max="15834" width="6.85546875" style="1052" customWidth="1"/>
    <col min="15835" max="15835" width="14.42578125" style="1052" customWidth="1"/>
    <col min="15836" max="16084" width="11" style="1052"/>
    <col min="16085" max="16085" width="44.5703125" style="1052" customWidth="1"/>
    <col min="16086" max="16087" width="14.5703125" style="1052" customWidth="1"/>
    <col min="16088" max="16088" width="37.42578125" style="1052" customWidth="1"/>
    <col min="16089" max="16089" width="7.140625" style="1052" customWidth="1"/>
    <col min="16090" max="16090" width="6.85546875" style="1052" customWidth="1"/>
    <col min="16091" max="16091" width="14.42578125" style="1052" customWidth="1"/>
    <col min="16092" max="16384" width="11" style="1052"/>
  </cols>
  <sheetData>
    <row r="1" spans="1:5" ht="24.75" customHeight="1">
      <c r="A1" s="1776" t="s">
        <v>789</v>
      </c>
      <c r="B1" s="1776"/>
      <c r="C1" s="1776"/>
      <c r="D1" s="1776"/>
      <c r="E1" s="1051" t="s">
        <v>790</v>
      </c>
    </row>
    <row r="2" spans="1:5" ht="18.95" customHeight="1">
      <c r="A2" s="1777" t="s">
        <v>248</v>
      </c>
      <c r="B2" s="1777"/>
      <c r="C2" s="1777"/>
      <c r="D2" s="1777"/>
      <c r="E2" s="1053"/>
    </row>
    <row r="3" spans="1:5" s="1054" customFormat="1" ht="18.95" customHeight="1">
      <c r="A3" s="1778" t="s">
        <v>2515</v>
      </c>
      <c r="B3" s="1778"/>
      <c r="C3" s="1778"/>
      <c r="D3" s="1778"/>
      <c r="E3" s="1786" t="s">
        <v>2514</v>
      </c>
    </row>
    <row r="4" spans="1:5" s="1054" customFormat="1" ht="18.95" customHeight="1">
      <c r="A4" s="1055" t="s">
        <v>1156</v>
      </c>
      <c r="B4" s="1055"/>
      <c r="C4" s="1055"/>
      <c r="D4" s="1055"/>
      <c r="E4" s="1786" t="s">
        <v>2098</v>
      </c>
    </row>
    <row r="5" spans="1:5" s="1054" customFormat="1" ht="12" customHeight="1">
      <c r="A5" s="1055"/>
      <c r="B5" s="1055"/>
      <c r="C5" s="1055"/>
      <c r="D5" s="1055"/>
      <c r="E5" s="1056"/>
    </row>
    <row r="6" spans="1:5" ht="12" customHeight="1">
      <c r="A6" s="1057"/>
      <c r="B6" s="2644" t="s">
        <v>2049</v>
      </c>
      <c r="C6" s="2644"/>
      <c r="D6" s="2644"/>
      <c r="E6" s="1058"/>
    </row>
    <row r="7" spans="1:5" ht="13.5" customHeight="1">
      <c r="A7" s="1057"/>
      <c r="B7" s="1432" t="s">
        <v>11</v>
      </c>
      <c r="C7" s="1432" t="s">
        <v>263</v>
      </c>
      <c r="D7" s="2457" t="s">
        <v>1084</v>
      </c>
      <c r="E7" s="1059"/>
    </row>
    <row r="8" spans="1:5" s="1060" customFormat="1" ht="13.5" customHeight="1">
      <c r="A8" s="1787"/>
      <c r="B8" s="1788" t="s">
        <v>10</v>
      </c>
      <c r="C8" s="312" t="s">
        <v>6</v>
      </c>
      <c r="D8" s="2458" t="s">
        <v>2293</v>
      </c>
      <c r="E8" s="1059"/>
    </row>
    <row r="9" spans="1:5" s="1060" customFormat="1" ht="8.1" customHeight="1">
      <c r="A9" s="1787"/>
      <c r="B9" s="1787"/>
      <c r="C9" s="1787"/>
      <c r="D9" s="1787"/>
      <c r="E9" s="1061"/>
    </row>
    <row r="10" spans="1:5" s="1060" customFormat="1" ht="15">
      <c r="A10" s="2041" t="s">
        <v>1157</v>
      </c>
      <c r="B10" s="2044">
        <v>143</v>
      </c>
      <c r="C10" s="2044">
        <v>76</v>
      </c>
      <c r="D10" s="2044">
        <v>2</v>
      </c>
      <c r="E10" s="2036" t="s">
        <v>1158</v>
      </c>
    </row>
    <row r="11" spans="1:5" s="1060" customFormat="1" ht="14.1" customHeight="1">
      <c r="A11" s="2041" t="s">
        <v>1161</v>
      </c>
      <c r="B11" s="2044">
        <v>335</v>
      </c>
      <c r="C11" s="2044">
        <v>165</v>
      </c>
      <c r="D11" s="2044">
        <v>4</v>
      </c>
      <c r="E11" s="2037" t="s">
        <v>1162</v>
      </c>
    </row>
    <row r="12" spans="1:5" s="1060" customFormat="1" ht="14.1" customHeight="1">
      <c r="A12" s="2041" t="s">
        <v>1165</v>
      </c>
      <c r="B12" s="2044">
        <v>23</v>
      </c>
      <c r="C12" s="2044">
        <v>15</v>
      </c>
      <c r="D12" s="2142">
        <v>0</v>
      </c>
      <c r="E12" s="2037" t="s">
        <v>1166</v>
      </c>
    </row>
    <row r="13" spans="1:5" s="1060" customFormat="1" ht="14.1" customHeight="1">
      <c r="A13" s="2041" t="s">
        <v>1167</v>
      </c>
      <c r="B13" s="2044">
        <v>27</v>
      </c>
      <c r="C13" s="2044">
        <v>21</v>
      </c>
      <c r="D13" s="2044">
        <v>3</v>
      </c>
      <c r="E13" s="2037" t="s">
        <v>1168</v>
      </c>
    </row>
    <row r="14" spans="1:5" s="1060" customFormat="1" ht="14.1" customHeight="1">
      <c r="A14" s="2041" t="s">
        <v>1171</v>
      </c>
      <c r="B14" s="2044">
        <v>40</v>
      </c>
      <c r="C14" s="2044">
        <v>32</v>
      </c>
      <c r="D14" s="2044">
        <v>1</v>
      </c>
      <c r="E14" s="2038" t="s">
        <v>1172</v>
      </c>
    </row>
    <row r="15" spans="1:5" s="1060" customFormat="1" ht="14.1" customHeight="1">
      <c r="A15" s="2041" t="s">
        <v>1169</v>
      </c>
      <c r="B15" s="2044">
        <v>112</v>
      </c>
      <c r="C15" s="2044">
        <v>80</v>
      </c>
      <c r="D15" s="2044">
        <v>6</v>
      </c>
      <c r="E15" s="2039" t="s">
        <v>1170</v>
      </c>
    </row>
    <row r="16" spans="1:5" s="1060" customFormat="1" ht="14.1" customHeight="1">
      <c r="A16" s="2041" t="s">
        <v>1173</v>
      </c>
      <c r="B16" s="2044">
        <v>42</v>
      </c>
      <c r="C16" s="2044">
        <v>32</v>
      </c>
      <c r="D16" s="2044">
        <v>1</v>
      </c>
      <c r="E16" s="2037" t="s">
        <v>1174</v>
      </c>
    </row>
    <row r="17" spans="1:5" s="1060" customFormat="1" ht="14.1" customHeight="1">
      <c r="A17" s="2041" t="s">
        <v>1163</v>
      </c>
      <c r="B17" s="2044">
        <v>88</v>
      </c>
      <c r="C17" s="2044">
        <v>46</v>
      </c>
      <c r="D17" s="2044">
        <v>2</v>
      </c>
      <c r="E17" s="2037" t="s">
        <v>1164</v>
      </c>
    </row>
    <row r="18" spans="1:5" s="1060" customFormat="1" ht="14.1" customHeight="1">
      <c r="A18" s="2041" t="s">
        <v>1175</v>
      </c>
      <c r="B18" s="2044">
        <v>37</v>
      </c>
      <c r="C18" s="2044">
        <v>23</v>
      </c>
      <c r="D18" s="2044">
        <v>7</v>
      </c>
      <c r="E18" s="2037" t="s">
        <v>1176</v>
      </c>
    </row>
    <row r="19" spans="1:5" s="1060" customFormat="1" ht="14.1" customHeight="1">
      <c r="A19" s="2041" t="s">
        <v>1177</v>
      </c>
      <c r="B19" s="2044">
        <v>291</v>
      </c>
      <c r="C19" s="2044">
        <v>172</v>
      </c>
      <c r="D19" s="2044">
        <v>5</v>
      </c>
      <c r="E19" s="2037" t="s">
        <v>1178</v>
      </c>
    </row>
    <row r="20" spans="1:5" s="1060" customFormat="1" ht="14.1" customHeight="1">
      <c r="A20" s="2041" t="s">
        <v>1179</v>
      </c>
      <c r="B20" s="2044" t="s">
        <v>2218</v>
      </c>
      <c r="C20" s="2044" t="s">
        <v>2218</v>
      </c>
      <c r="D20" s="2044" t="s">
        <v>2218</v>
      </c>
      <c r="E20" s="2037" t="s">
        <v>1180</v>
      </c>
    </row>
    <row r="21" spans="1:5" s="1060" customFormat="1" ht="14.1" customHeight="1">
      <c r="A21" s="2041" t="s">
        <v>1181</v>
      </c>
      <c r="B21" s="2044" t="s">
        <v>2218</v>
      </c>
      <c r="C21" s="2044" t="s">
        <v>2218</v>
      </c>
      <c r="D21" s="2044" t="s">
        <v>2218</v>
      </c>
      <c r="E21" s="2037" t="s">
        <v>1182</v>
      </c>
    </row>
    <row r="22" spans="1:5" s="1060" customFormat="1" ht="10.5" customHeight="1">
      <c r="A22" s="2041" t="s">
        <v>1159</v>
      </c>
      <c r="B22" s="2044">
        <v>89</v>
      </c>
      <c r="C22" s="2044">
        <v>43</v>
      </c>
      <c r="D22" s="2044">
        <v>1</v>
      </c>
      <c r="E22" s="2039" t="s">
        <v>1160</v>
      </c>
    </row>
    <row r="23" spans="1:5" s="1060" customFormat="1" ht="14.1" customHeight="1">
      <c r="A23" s="2041" t="s">
        <v>1183</v>
      </c>
      <c r="B23" s="2044">
        <v>431</v>
      </c>
      <c r="C23" s="2044">
        <v>281</v>
      </c>
      <c r="D23" s="2044">
        <v>2</v>
      </c>
      <c r="E23" s="2037" t="s">
        <v>1184</v>
      </c>
    </row>
    <row r="24" spans="1:5" s="1060" customFormat="1" ht="14.1" customHeight="1">
      <c r="A24" s="2041" t="s">
        <v>1185</v>
      </c>
      <c r="B24" s="2044">
        <v>385</v>
      </c>
      <c r="C24" s="2044">
        <v>248</v>
      </c>
      <c r="D24" s="2044">
        <v>23</v>
      </c>
      <c r="E24" s="2037" t="s">
        <v>1186</v>
      </c>
    </row>
    <row r="25" spans="1:5" s="1060" customFormat="1" ht="14.1" customHeight="1">
      <c r="A25" s="2042" t="s">
        <v>1207</v>
      </c>
      <c r="B25" s="2045">
        <v>31</v>
      </c>
      <c r="C25" s="2045">
        <v>26</v>
      </c>
      <c r="D25" s="2142">
        <v>0</v>
      </c>
      <c r="E25" s="2039" t="s">
        <v>1208</v>
      </c>
    </row>
    <row r="26" spans="1:5" s="1060" customFormat="1" ht="14.1" customHeight="1">
      <c r="A26" s="2041" t="s">
        <v>1187</v>
      </c>
      <c r="B26" s="2044">
        <v>250</v>
      </c>
      <c r="C26" s="2044">
        <v>106</v>
      </c>
      <c r="D26" s="2044">
        <v>9</v>
      </c>
      <c r="E26" s="2037" t="s">
        <v>2099</v>
      </c>
    </row>
    <row r="27" spans="1:5" s="1060" customFormat="1" ht="14.1" customHeight="1">
      <c r="A27" s="2043" t="s">
        <v>1188</v>
      </c>
      <c r="B27" s="2046">
        <v>181</v>
      </c>
      <c r="C27" s="2046">
        <v>82</v>
      </c>
      <c r="D27" s="2046">
        <v>8</v>
      </c>
      <c r="E27" s="2040" t="s">
        <v>1189</v>
      </c>
    </row>
    <row r="28" spans="1:5" s="1060" customFormat="1" ht="14.1" customHeight="1">
      <c r="A28" s="2041" t="s">
        <v>1190</v>
      </c>
      <c r="B28" s="2044">
        <v>109</v>
      </c>
      <c r="C28" s="2044">
        <v>30</v>
      </c>
      <c r="D28" s="2044">
        <v>12</v>
      </c>
      <c r="E28" s="2039" t="s">
        <v>1191</v>
      </c>
    </row>
    <row r="29" spans="1:5" s="1060" customFormat="1" ht="14.1" customHeight="1">
      <c r="A29" s="2041" t="s">
        <v>1192</v>
      </c>
      <c r="B29" s="2044">
        <v>50</v>
      </c>
      <c r="C29" s="2044">
        <v>21</v>
      </c>
      <c r="D29" s="2142">
        <v>0</v>
      </c>
      <c r="E29" s="2039" t="s">
        <v>1193</v>
      </c>
    </row>
    <row r="30" spans="1:5" s="1060" customFormat="1" ht="14.1" customHeight="1">
      <c r="A30" s="2041" t="s">
        <v>1194</v>
      </c>
      <c r="B30" s="2044">
        <v>78</v>
      </c>
      <c r="C30" s="2044">
        <v>40</v>
      </c>
      <c r="D30" s="2142">
        <v>0</v>
      </c>
      <c r="E30" s="2037" t="s">
        <v>1195</v>
      </c>
    </row>
    <row r="31" spans="1:5" s="1060" customFormat="1" ht="14.1" customHeight="1">
      <c r="A31" s="2042" t="s">
        <v>1200</v>
      </c>
      <c r="B31" s="2045">
        <v>123</v>
      </c>
      <c r="C31" s="2045">
        <v>58</v>
      </c>
      <c r="D31" s="2045">
        <v>12</v>
      </c>
      <c r="E31" s="2039" t="s">
        <v>1201</v>
      </c>
    </row>
    <row r="32" spans="1:5" s="1060" customFormat="1" ht="14.1" customHeight="1">
      <c r="A32" s="2041" t="s">
        <v>1196</v>
      </c>
      <c r="B32" s="2047">
        <v>3740</v>
      </c>
      <c r="C32" s="2047">
        <v>2897</v>
      </c>
      <c r="D32" s="2047">
        <v>60</v>
      </c>
      <c r="E32" s="2039" t="s">
        <v>1197</v>
      </c>
    </row>
    <row r="33" spans="1:5" s="1060" customFormat="1" ht="14.1" customHeight="1">
      <c r="A33" s="2042" t="s">
        <v>1198</v>
      </c>
      <c r="B33" s="2045">
        <v>56</v>
      </c>
      <c r="C33" s="2045">
        <v>35</v>
      </c>
      <c r="D33" s="2142">
        <v>0</v>
      </c>
      <c r="E33" s="2039" t="s">
        <v>1199</v>
      </c>
    </row>
    <row r="34" spans="1:5" s="1060" customFormat="1" ht="14.1" customHeight="1">
      <c r="A34" s="2042" t="s">
        <v>1204</v>
      </c>
      <c r="B34" s="2045">
        <v>66</v>
      </c>
      <c r="C34" s="2045">
        <v>35</v>
      </c>
      <c r="D34" s="2045">
        <v>12</v>
      </c>
      <c r="E34" s="2039" t="s">
        <v>1205</v>
      </c>
    </row>
    <row r="35" spans="1:5" s="1060" customFormat="1" ht="14.1" customHeight="1">
      <c r="A35" s="2042" t="s">
        <v>1399</v>
      </c>
      <c r="B35" s="2045">
        <v>46</v>
      </c>
      <c r="C35" s="2142">
        <v>0</v>
      </c>
      <c r="D35" s="2045">
        <v>9</v>
      </c>
      <c r="E35" s="2039" t="s">
        <v>2101</v>
      </c>
    </row>
    <row r="36" spans="1:5" s="1060" customFormat="1" ht="14.1" customHeight="1">
      <c r="A36" s="2042" t="s">
        <v>1206</v>
      </c>
      <c r="B36" s="2045">
        <v>519</v>
      </c>
      <c r="C36" s="2045">
        <v>114</v>
      </c>
      <c r="D36" s="2045">
        <v>269</v>
      </c>
      <c r="E36" s="2039" t="s">
        <v>1074</v>
      </c>
    </row>
    <row r="37" spans="1:5" s="1060" customFormat="1" ht="14.1" customHeight="1">
      <c r="A37" s="2042" t="s">
        <v>1485</v>
      </c>
      <c r="B37" s="2045">
        <v>22</v>
      </c>
      <c r="C37" s="2045">
        <v>3</v>
      </c>
      <c r="D37" s="2045">
        <v>3</v>
      </c>
      <c r="E37" s="2039" t="s">
        <v>1801</v>
      </c>
    </row>
    <row r="38" spans="1:5" s="1060" customFormat="1" ht="14.1" customHeight="1">
      <c r="A38" s="2042" t="s">
        <v>2102</v>
      </c>
      <c r="B38" s="2045">
        <v>114</v>
      </c>
      <c r="C38" s="2045">
        <v>93</v>
      </c>
      <c r="D38" s="2142">
        <v>0</v>
      </c>
      <c r="E38" s="2037" t="s">
        <v>2103</v>
      </c>
    </row>
    <row r="39" spans="1:5" s="1060" customFormat="1" ht="14.1" customHeight="1">
      <c r="A39" s="2042" t="s">
        <v>1209</v>
      </c>
      <c r="B39" s="2045">
        <v>38</v>
      </c>
      <c r="C39" s="2045">
        <v>22</v>
      </c>
      <c r="D39" s="2142">
        <v>0</v>
      </c>
      <c r="E39" s="2039" t="s">
        <v>1210</v>
      </c>
    </row>
    <row r="40" spans="1:5" s="1060" customFormat="1" ht="14.1" customHeight="1">
      <c r="A40" s="2042" t="s">
        <v>1211</v>
      </c>
      <c r="B40" s="2045">
        <v>33</v>
      </c>
      <c r="C40" s="2045">
        <v>26</v>
      </c>
      <c r="D40" s="2142">
        <v>0</v>
      </c>
      <c r="E40" s="2039" t="s">
        <v>2100</v>
      </c>
    </row>
    <row r="41" spans="1:5" s="1060" customFormat="1" ht="14.1" customHeight="1">
      <c r="A41" s="2042" t="s">
        <v>1214</v>
      </c>
      <c r="B41" s="2045">
        <v>25</v>
      </c>
      <c r="C41" s="2045">
        <v>15</v>
      </c>
      <c r="D41" s="2142">
        <v>0</v>
      </c>
      <c r="E41" s="2039" t="s">
        <v>1215</v>
      </c>
    </row>
    <row r="42" spans="1:5" s="1060" customFormat="1" ht="14.1" customHeight="1">
      <c r="A42" s="2042" t="s">
        <v>1220</v>
      </c>
      <c r="B42" s="2045">
        <v>100</v>
      </c>
      <c r="C42" s="2045">
        <v>72</v>
      </c>
      <c r="D42" s="2045">
        <v>5</v>
      </c>
      <c r="E42" s="2039" t="s">
        <v>1221</v>
      </c>
    </row>
    <row r="43" spans="1:5" s="1060" customFormat="1" ht="14.1" customHeight="1">
      <c r="A43" s="2042" t="s">
        <v>1812</v>
      </c>
      <c r="B43" s="2045">
        <v>43</v>
      </c>
      <c r="C43" s="2045">
        <v>2</v>
      </c>
      <c r="D43" s="2045">
        <v>10</v>
      </c>
      <c r="E43" s="2039" t="s">
        <v>1075</v>
      </c>
    </row>
    <row r="44" spans="1:5" s="1060" customFormat="1" ht="14.1" customHeight="1">
      <c r="A44" s="2042" t="s">
        <v>1202</v>
      </c>
      <c r="B44" s="2045" t="s">
        <v>2218</v>
      </c>
      <c r="C44" s="2045" t="s">
        <v>2218</v>
      </c>
      <c r="D44" s="2045" t="s">
        <v>2218</v>
      </c>
      <c r="E44" s="2039" t="s">
        <v>1203</v>
      </c>
    </row>
    <row r="45" spans="1:5" s="1060" customFormat="1" ht="13.5" customHeight="1">
      <c r="A45" s="2042" t="s">
        <v>1216</v>
      </c>
      <c r="B45" s="2045">
        <v>298</v>
      </c>
      <c r="C45" s="2045">
        <v>196</v>
      </c>
      <c r="D45" s="2045">
        <v>11</v>
      </c>
      <c r="E45" s="2039" t="s">
        <v>1217</v>
      </c>
    </row>
    <row r="46" spans="1:5" s="1060" customFormat="1" ht="14.1" customHeight="1">
      <c r="A46" s="2042" t="s">
        <v>1218</v>
      </c>
      <c r="B46" s="2045">
        <v>89</v>
      </c>
      <c r="C46" s="2045">
        <v>69</v>
      </c>
      <c r="D46" s="2045">
        <v>6</v>
      </c>
      <c r="E46" s="2039" t="s">
        <v>1219</v>
      </c>
    </row>
    <row r="47" spans="1:5" s="1060" customFormat="1" ht="14.1" customHeight="1">
      <c r="A47" s="2042" t="s">
        <v>1222</v>
      </c>
      <c r="B47" s="2045">
        <v>341</v>
      </c>
      <c r="C47" s="2045">
        <v>237</v>
      </c>
      <c r="D47" s="2045">
        <v>23</v>
      </c>
      <c r="E47" s="2039" t="s">
        <v>1223</v>
      </c>
    </row>
    <row r="48" spans="1:5" s="1060" customFormat="1" ht="14.1" customHeight="1">
      <c r="A48" s="2042" t="s">
        <v>1224</v>
      </c>
      <c r="B48" s="2045" t="s">
        <v>2218</v>
      </c>
      <c r="C48" s="2045" t="s">
        <v>2218</v>
      </c>
      <c r="D48" s="2045" t="s">
        <v>2218</v>
      </c>
      <c r="E48" s="2039" t="s">
        <v>1225</v>
      </c>
    </row>
    <row r="49" spans="1:5" s="1060" customFormat="1" ht="14.1" customHeight="1">
      <c r="A49" s="2042" t="s">
        <v>1212</v>
      </c>
      <c r="B49" s="2045">
        <v>135</v>
      </c>
      <c r="C49" s="2045">
        <v>71</v>
      </c>
      <c r="D49" s="2142">
        <v>0</v>
      </c>
      <c r="E49" s="2039" t="s">
        <v>1213</v>
      </c>
    </row>
    <row r="50" spans="1:5" s="1062" customFormat="1" ht="34.5" customHeight="1">
      <c r="A50" s="1791" t="s">
        <v>421</v>
      </c>
      <c r="B50" s="1792">
        <f>SUM(B10:B49)</f>
        <v>8530</v>
      </c>
      <c r="C50" s="1792">
        <f>SUM(C10:C49)</f>
        <v>5484</v>
      </c>
      <c r="D50" s="1792">
        <f>SUM(D10:D49)</f>
        <v>506</v>
      </c>
      <c r="E50" s="1793" t="s">
        <v>1000</v>
      </c>
    </row>
    <row r="51" spans="1:5" s="1062" customFormat="1" ht="93.75" customHeight="1">
      <c r="A51" s="1791"/>
      <c r="B51" s="1791"/>
      <c r="C51" s="1791"/>
      <c r="D51" s="1791"/>
      <c r="E51" s="1793"/>
    </row>
    <row r="52" spans="1:5" s="1060" customFormat="1" ht="14.25" customHeight="1">
      <c r="A52" s="922"/>
      <c r="B52" s="922"/>
      <c r="C52" s="922"/>
      <c r="D52" s="922"/>
      <c r="E52" s="921"/>
    </row>
    <row r="53" spans="1:5" s="1060" customFormat="1" ht="12.75" customHeight="1">
      <c r="A53" s="922" t="s">
        <v>1226</v>
      </c>
      <c r="B53" s="922"/>
      <c r="C53" s="922"/>
      <c r="D53" s="922"/>
      <c r="E53" s="1058" t="s">
        <v>1077</v>
      </c>
    </row>
    <row r="54" spans="1:5" ht="12.75" customHeight="1">
      <c r="A54" s="1784" t="s">
        <v>1669</v>
      </c>
      <c r="B54" s="1784"/>
      <c r="C54" s="1784"/>
      <c r="D54" s="1784"/>
      <c r="E54" s="23" t="s">
        <v>2023</v>
      </c>
    </row>
    <row r="55" spans="1:5" s="1060" customFormat="1" ht="12.75" customHeight="1">
      <c r="A55" s="1794"/>
      <c r="B55" s="1794"/>
      <c r="C55" s="1794"/>
      <c r="D55" s="1794"/>
      <c r="E55" s="932"/>
    </row>
    <row r="57" spans="1:5" s="1060" customFormat="1" ht="12.75" customHeight="1">
      <c r="A57" s="2651"/>
      <c r="B57" s="2651"/>
      <c r="C57" s="2651"/>
      <c r="D57" s="2651"/>
      <c r="E57" s="2651"/>
    </row>
    <row r="58" spans="1:5" s="1060" customFormat="1" ht="12.75" customHeight="1">
      <c r="A58" s="423"/>
      <c r="B58" s="423"/>
      <c r="C58" s="423"/>
      <c r="D58" s="423"/>
      <c r="E58" s="1061"/>
    </row>
    <row r="59" spans="1:5" s="1060" customFormat="1" ht="12.75" customHeight="1">
      <c r="A59" s="423"/>
      <c r="B59" s="423"/>
      <c r="C59" s="423"/>
      <c r="D59" s="423"/>
      <c r="E59" s="1061"/>
    </row>
    <row r="60" spans="1:5" s="1060" customFormat="1" ht="12.75" customHeight="1">
      <c r="A60" s="423"/>
      <c r="B60" s="423"/>
      <c r="C60" s="423"/>
      <c r="D60" s="423"/>
      <c r="E60" s="1061"/>
    </row>
    <row r="61" spans="1:5" s="1060" customFormat="1" ht="12.75" customHeight="1">
      <c r="A61" s="423"/>
      <c r="B61" s="423"/>
      <c r="C61" s="423"/>
      <c r="D61" s="423"/>
      <c r="E61" s="1061"/>
    </row>
    <row r="62" spans="1:5" s="1060" customFormat="1" ht="12.75" customHeight="1">
      <c r="A62" s="423"/>
      <c r="B62" s="423"/>
      <c r="C62" s="423"/>
      <c r="D62" s="423"/>
      <c r="E62" s="1061"/>
    </row>
    <row r="63" spans="1:5" s="1060" customFormat="1" ht="15">
      <c r="A63" s="423"/>
      <c r="B63" s="423"/>
      <c r="C63" s="423"/>
      <c r="D63" s="423"/>
      <c r="E63" s="1061"/>
    </row>
    <row r="64" spans="1:5" s="1060" customFormat="1" ht="12.95" customHeight="1">
      <c r="A64" s="1795"/>
      <c r="B64" s="1795"/>
      <c r="C64" s="1795"/>
      <c r="D64" s="1795"/>
      <c r="E64" s="1061"/>
    </row>
    <row r="65" spans="1:5" s="121" customFormat="1" ht="12.75" customHeight="1">
      <c r="A65" s="1795"/>
      <c r="B65" s="1795"/>
      <c r="C65" s="1795"/>
      <c r="D65" s="1795"/>
      <c r="E65" s="423"/>
    </row>
    <row r="66" spans="1:5" s="1060" customFormat="1" ht="12.75" customHeight="1">
      <c r="A66" s="1795"/>
      <c r="B66" s="1795"/>
      <c r="C66" s="1795"/>
      <c r="D66" s="1795"/>
      <c r="E66" s="1061"/>
    </row>
    <row r="67" spans="1:5" s="121" customFormat="1" ht="13.5" customHeight="1">
      <c r="A67" s="1795"/>
      <c r="B67" s="1795"/>
      <c r="C67" s="1795"/>
      <c r="D67" s="1795"/>
      <c r="E67" s="423"/>
    </row>
    <row r="68" spans="1:5" s="1060" customFormat="1" ht="13.5" customHeight="1">
      <c r="A68" s="1795"/>
      <c r="B68" s="1795"/>
      <c r="C68" s="1795"/>
      <c r="D68" s="1795"/>
      <c r="E68" s="1061"/>
    </row>
    <row r="69" spans="1:5" s="1060" customFormat="1" ht="13.5" customHeight="1">
      <c r="A69" s="1795"/>
      <c r="B69" s="1795"/>
      <c r="C69" s="1795"/>
      <c r="D69" s="1795"/>
      <c r="E69" s="1061"/>
    </row>
    <row r="70" spans="1:5" s="1060" customFormat="1" ht="15">
      <c r="A70" s="1795"/>
      <c r="B70" s="1795"/>
      <c r="C70" s="1795"/>
      <c r="D70" s="1795"/>
      <c r="E70" s="1061"/>
    </row>
    <row r="71" spans="1:5" s="1060" customFormat="1" ht="15">
      <c r="A71" s="1795"/>
      <c r="B71" s="1795"/>
      <c r="C71" s="1795"/>
      <c r="D71" s="1795"/>
      <c r="E71" s="1061"/>
    </row>
    <row r="72" spans="1:5" s="1060" customFormat="1" ht="15">
      <c r="A72" s="1795"/>
      <c r="B72" s="1795"/>
      <c r="C72" s="1795"/>
      <c r="D72" s="1795"/>
      <c r="E72" s="1061"/>
    </row>
    <row r="73" spans="1:5" s="1060" customFormat="1" ht="15">
      <c r="A73" s="1795"/>
      <c r="B73" s="1795"/>
      <c r="C73" s="1795"/>
      <c r="D73" s="1795"/>
      <c r="E73" s="1061"/>
    </row>
    <row r="74" spans="1:5">
      <c r="A74" s="1795"/>
      <c r="B74" s="1795"/>
      <c r="C74" s="1795"/>
      <c r="D74" s="1795"/>
    </row>
    <row r="75" spans="1:5">
      <c r="A75" s="1795"/>
      <c r="B75" s="1795"/>
      <c r="C75" s="1795"/>
      <c r="D75" s="1795"/>
    </row>
    <row r="76" spans="1:5">
      <c r="A76" s="1796"/>
      <c r="B76" s="1796"/>
      <c r="C76" s="1796"/>
      <c r="D76" s="1796"/>
    </row>
    <row r="77" spans="1:5">
      <c r="A77" s="1795"/>
      <c r="B77" s="1795"/>
      <c r="C77" s="1795"/>
      <c r="D77" s="1795"/>
    </row>
    <row r="78" spans="1:5">
      <c r="A78" s="1795"/>
      <c r="B78" s="1795"/>
      <c r="C78" s="1795"/>
      <c r="D78" s="1795"/>
    </row>
    <row r="79" spans="1:5">
      <c r="A79" s="1795"/>
      <c r="B79" s="1795"/>
      <c r="C79" s="1795"/>
      <c r="D79" s="1795"/>
    </row>
    <row r="80" spans="1:5">
      <c r="A80" s="1795"/>
      <c r="B80" s="1795"/>
      <c r="C80" s="1795"/>
      <c r="D80" s="1795"/>
    </row>
    <row r="81" spans="1:4">
      <c r="A81" s="1795"/>
      <c r="B81" s="1795"/>
      <c r="C81" s="1795"/>
      <c r="D81" s="1795"/>
    </row>
    <row r="82" spans="1:4">
      <c r="A82" s="1796"/>
      <c r="B82" s="1796"/>
      <c r="C82" s="1796"/>
      <c r="D82" s="1796"/>
    </row>
    <row r="83" spans="1:4">
      <c r="A83" s="1795"/>
      <c r="B83" s="1795"/>
      <c r="C83" s="1795"/>
      <c r="D83" s="1795"/>
    </row>
    <row r="84" spans="1:4">
      <c r="A84" s="1795"/>
      <c r="B84" s="1795"/>
      <c r="C84" s="1795"/>
      <c r="D84" s="1795"/>
    </row>
    <row r="85" spans="1:4">
      <c r="A85" s="1795"/>
      <c r="B85" s="1795"/>
      <c r="C85" s="1795"/>
      <c r="D85" s="1795"/>
    </row>
    <row r="86" spans="1:4">
      <c r="A86" s="1795"/>
      <c r="B86" s="1795"/>
      <c r="C86" s="1795"/>
      <c r="D86" s="1795"/>
    </row>
    <row r="87" spans="1:4">
      <c r="A87" s="1795"/>
      <c r="B87" s="1795"/>
      <c r="C87" s="1795"/>
      <c r="D87" s="1795"/>
    </row>
    <row r="88" spans="1:4">
      <c r="A88" s="1795"/>
      <c r="B88" s="1795"/>
      <c r="C88" s="1795"/>
      <c r="D88" s="1795"/>
    </row>
    <row r="89" spans="1:4">
      <c r="A89" s="1795"/>
      <c r="B89" s="1795"/>
      <c r="C89" s="1795"/>
      <c r="D89" s="1795"/>
    </row>
    <row r="90" spans="1:4">
      <c r="A90" s="1795"/>
      <c r="B90" s="1795"/>
      <c r="C90" s="1795"/>
      <c r="D90" s="1795"/>
    </row>
    <row r="91" spans="1:4">
      <c r="A91" s="1795"/>
      <c r="B91" s="1795"/>
      <c r="C91" s="1795"/>
      <c r="D91" s="1795"/>
    </row>
    <row r="92" spans="1:4">
      <c r="A92" s="1797"/>
      <c r="B92" s="1797"/>
      <c r="C92" s="1797"/>
      <c r="D92" s="1797"/>
    </row>
    <row r="93" spans="1:4">
      <c r="A93" s="1795"/>
      <c r="B93" s="1795"/>
      <c r="C93" s="1795"/>
      <c r="D93" s="1795"/>
    </row>
    <row r="94" spans="1:4" ht="17.100000000000001" customHeight="1">
      <c r="A94" s="1795"/>
      <c r="B94" s="1795"/>
      <c r="C94" s="1795"/>
      <c r="D94" s="1795"/>
    </row>
    <row r="95" spans="1:4" ht="17.100000000000001" customHeight="1">
      <c r="A95" s="1795"/>
      <c r="B95" s="1795"/>
      <c r="C95" s="1795"/>
      <c r="D95" s="1795"/>
    </row>
    <row r="96" spans="1:4" ht="12.95" customHeight="1">
      <c r="A96" s="1795"/>
      <c r="B96" s="1795"/>
      <c r="C96" s="1795"/>
      <c r="D96" s="1795"/>
    </row>
    <row r="97" spans="1:4">
      <c r="A97" s="1795"/>
      <c r="B97" s="1795"/>
      <c r="C97" s="1795"/>
      <c r="D97" s="1795"/>
    </row>
    <row r="98" spans="1:4">
      <c r="A98" s="1795"/>
      <c r="B98" s="1795"/>
      <c r="C98" s="1795"/>
      <c r="D98" s="1795"/>
    </row>
    <row r="99" spans="1:4">
      <c r="A99" s="1796"/>
      <c r="B99" s="1796"/>
      <c r="C99" s="1796"/>
      <c r="D99" s="1796"/>
    </row>
    <row r="100" spans="1:4">
      <c r="A100" s="1795"/>
      <c r="B100" s="1795"/>
      <c r="C100" s="1795"/>
      <c r="D100" s="1795"/>
    </row>
    <row r="101" spans="1:4">
      <c r="A101" s="1790"/>
      <c r="B101" s="1790"/>
      <c r="C101" s="1790"/>
      <c r="D101" s="1790"/>
    </row>
    <row r="102" spans="1:4">
      <c r="A102" s="1790"/>
      <c r="B102" s="1790"/>
      <c r="C102" s="1790"/>
      <c r="D102" s="1790"/>
    </row>
    <row r="103" spans="1:4">
      <c r="A103" s="1790"/>
      <c r="B103" s="1790"/>
      <c r="C103" s="1790"/>
      <c r="D103" s="1790"/>
    </row>
    <row r="104" spans="1:4">
      <c r="A104" s="1790"/>
      <c r="B104" s="1790"/>
      <c r="C104" s="1790"/>
      <c r="D104" s="1790"/>
    </row>
    <row r="105" spans="1:4">
      <c r="A105" s="1798"/>
      <c r="B105" s="1798"/>
      <c r="C105" s="1798"/>
      <c r="D105" s="1798"/>
    </row>
    <row r="106" spans="1:4">
      <c r="A106" s="1790"/>
      <c r="B106" s="1790"/>
      <c r="C106" s="1790"/>
      <c r="D106" s="1790"/>
    </row>
    <row r="107" spans="1:4">
      <c r="A107" s="1795"/>
      <c r="B107" s="1795"/>
      <c r="C107" s="1795"/>
      <c r="D107" s="1795"/>
    </row>
    <row r="108" spans="1:4">
      <c r="A108" s="1798"/>
      <c r="B108" s="1798"/>
      <c r="C108" s="1798"/>
      <c r="D108" s="1798"/>
    </row>
    <row r="113" ht="12.95" customHeight="1"/>
  </sheetData>
  <mergeCells count="2">
    <mergeCell ref="B6:D6"/>
    <mergeCell ref="A57:E57"/>
  </mergeCells>
  <printOptions gridLinesSet="0"/>
  <pageMargins left="0.78740157480314965" right="0.578125" top="1.1811023622047245" bottom="0.98425196850393704" header="0.51181102362204722" footer="0.51181102362204722"/>
  <pageSetup paperSize="9" scale="75" pageOrder="overThenDown" orientation="portrait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>
  <sheetPr>
    <tabColor rgb="FF7030A0"/>
  </sheetPr>
  <dimension ref="A1:J49"/>
  <sheetViews>
    <sheetView showGridLines="0" showWhiteSpace="0" view="pageLayout" zoomScale="60" zoomScalePageLayoutView="60" workbookViewId="0">
      <selection activeCell="A20" sqref="A20"/>
    </sheetView>
  </sheetViews>
  <sheetFormatPr baseColWidth="10" defaultColWidth="11.42578125" defaultRowHeight="15"/>
  <cols>
    <col min="1" max="1" width="25.140625" style="1242" customWidth="1"/>
    <col min="2" max="2" width="9.42578125" style="1242" customWidth="1"/>
    <col min="3" max="3" width="8.42578125" style="1242" customWidth="1"/>
    <col min="4" max="5" width="7.85546875" style="1242" customWidth="1"/>
    <col min="6" max="6" width="8.42578125" style="1242" customWidth="1"/>
    <col min="7" max="7" width="8.140625" style="1242" customWidth="1"/>
    <col min="8" max="8" width="8.85546875" style="1242" bestFit="1" customWidth="1"/>
    <col min="9" max="9" width="8.5703125" style="1242" customWidth="1"/>
    <col min="10" max="10" width="23.42578125" style="1242" customWidth="1"/>
    <col min="11" max="16384" width="11.42578125" style="1242"/>
  </cols>
  <sheetData>
    <row r="1" spans="1:10" ht="22.5" customHeight="1">
      <c r="A1" s="1776" t="s">
        <v>1227</v>
      </c>
      <c r="B1" s="1776"/>
      <c r="C1" s="1776"/>
      <c r="D1" s="1776"/>
      <c r="E1" s="1063"/>
      <c r="F1" s="1063"/>
      <c r="G1" s="1063"/>
      <c r="H1" s="1063"/>
      <c r="I1" s="1063"/>
      <c r="J1" s="1051" t="s">
        <v>1228</v>
      </c>
    </row>
    <row r="2" spans="1:10" ht="17.100000000000001" customHeight="1">
      <c r="A2" s="1777" t="s">
        <v>248</v>
      </c>
      <c r="B2" s="1777"/>
      <c r="C2" s="1777"/>
      <c r="D2" s="1777"/>
      <c r="E2" s="1063"/>
      <c r="F2" s="1063"/>
      <c r="G2" s="1063"/>
      <c r="H2" s="1063"/>
      <c r="I2" s="1063"/>
      <c r="J2" s="1053"/>
    </row>
    <row r="3" spans="1:10" ht="20.100000000000001" customHeight="1">
      <c r="A3" s="1778" t="s">
        <v>2579</v>
      </c>
      <c r="B3" s="1778"/>
      <c r="C3" s="1778"/>
      <c r="D3" s="1778"/>
      <c r="E3" s="1064"/>
      <c r="F3" s="1064"/>
      <c r="G3" s="1064"/>
      <c r="H3" s="2652" t="s">
        <v>2582</v>
      </c>
      <c r="I3" s="2652"/>
      <c r="J3" s="2652"/>
    </row>
    <row r="4" spans="1:10" ht="20.100000000000001" customHeight="1">
      <c r="A4" s="1055" t="s">
        <v>2580</v>
      </c>
      <c r="B4" s="1055"/>
      <c r="C4" s="1055"/>
      <c r="D4" s="1055"/>
      <c r="E4" s="1064"/>
      <c r="F4" s="1064"/>
      <c r="G4" s="1064"/>
      <c r="H4" s="1779"/>
      <c r="I4" s="1779"/>
      <c r="J4" s="2463" t="s">
        <v>2581</v>
      </c>
    </row>
    <row r="5" spans="1:10" ht="18" customHeight="1">
      <c r="A5" s="1055"/>
      <c r="B5" s="1055"/>
      <c r="C5" s="1055"/>
      <c r="D5" s="1055"/>
      <c r="E5" s="1064"/>
      <c r="F5" s="1064"/>
      <c r="G5" s="1064"/>
      <c r="H5" s="1779"/>
      <c r="I5" s="1779"/>
      <c r="J5" s="1065"/>
    </row>
    <row r="6" spans="1:10" ht="19.5" customHeight="1">
      <c r="A6" s="1953" t="s">
        <v>2236</v>
      </c>
      <c r="B6" s="2655" t="s">
        <v>2364</v>
      </c>
      <c r="C6" s="2656"/>
      <c r="D6" s="2653" t="s">
        <v>1229</v>
      </c>
      <c r="E6" s="2653"/>
      <c r="F6" s="2653" t="s">
        <v>1230</v>
      </c>
      <c r="G6" s="2653"/>
      <c r="H6" s="2654" t="s">
        <v>2226</v>
      </c>
      <c r="I6" s="2654"/>
      <c r="J6" s="1589" t="s">
        <v>2235</v>
      </c>
    </row>
    <row r="7" spans="1:10" ht="17.100000000000001" customHeight="1">
      <c r="A7" s="1055"/>
      <c r="B7" s="2655" t="s">
        <v>2376</v>
      </c>
      <c r="C7" s="2656"/>
      <c r="D7" s="2653" t="s">
        <v>427</v>
      </c>
      <c r="E7" s="2653"/>
      <c r="F7" s="2653" t="s">
        <v>2373</v>
      </c>
      <c r="G7" s="2653"/>
      <c r="H7" s="2653" t="s">
        <v>2377</v>
      </c>
      <c r="I7" s="2653"/>
      <c r="J7" s="1065"/>
    </row>
    <row r="8" spans="1:10" ht="21.6" customHeight="1">
      <c r="A8" s="1055"/>
      <c r="B8" s="2655" t="s">
        <v>2370</v>
      </c>
      <c r="C8" s="2655"/>
      <c r="D8" s="2653" t="s">
        <v>2372</v>
      </c>
      <c r="E8" s="2653"/>
      <c r="F8" s="2302"/>
      <c r="G8" s="2302"/>
      <c r="H8" s="2653" t="s">
        <v>2375</v>
      </c>
      <c r="I8" s="2653"/>
      <c r="J8" s="1065"/>
    </row>
    <row r="9" spans="1:10" ht="15.75" customHeight="1">
      <c r="A9" s="1061"/>
      <c r="B9" s="2459" t="s">
        <v>10</v>
      </c>
      <c r="C9" s="2460" t="s">
        <v>6</v>
      </c>
      <c r="D9" s="1434" t="s">
        <v>10</v>
      </c>
      <c r="E9" s="1433" t="s">
        <v>6</v>
      </c>
      <c r="F9" s="1758" t="s">
        <v>10</v>
      </c>
      <c r="G9" s="2302" t="s">
        <v>6</v>
      </c>
      <c r="H9" s="1758" t="s">
        <v>10</v>
      </c>
      <c r="I9" s="2302" t="s">
        <v>6</v>
      </c>
      <c r="J9" s="1061"/>
    </row>
    <row r="10" spans="1:10">
      <c r="A10" s="1057"/>
      <c r="B10" s="1057"/>
      <c r="C10" s="1057"/>
      <c r="D10" s="1057"/>
      <c r="E10" s="1060"/>
      <c r="F10" s="2657"/>
      <c r="G10" s="2657"/>
      <c r="H10" s="1066"/>
      <c r="I10" s="1067"/>
      <c r="J10" s="1068"/>
    </row>
    <row r="11" spans="1:10" ht="14.45" customHeight="1">
      <c r="A11" s="1071"/>
      <c r="B11" s="1071"/>
      <c r="C11" s="1071"/>
      <c r="D11" s="1071"/>
      <c r="E11" s="1060"/>
      <c r="F11" s="2658"/>
      <c r="G11" s="2658"/>
      <c r="H11" s="1069"/>
      <c r="I11" s="1063"/>
      <c r="J11" s="1068"/>
    </row>
    <row r="12" spans="1:10" ht="27.6" customHeight="1">
      <c r="A12" s="2334" t="s">
        <v>2090</v>
      </c>
      <c r="B12" s="2332">
        <v>907</v>
      </c>
      <c r="C12" s="2332">
        <v>401</v>
      </c>
      <c r="D12" s="1060">
        <v>11266</v>
      </c>
      <c r="E12" s="1060">
        <v>5679</v>
      </c>
      <c r="F12" s="1060">
        <v>24659</v>
      </c>
      <c r="G12" s="1060">
        <v>12536</v>
      </c>
      <c r="H12" s="1060">
        <v>6802</v>
      </c>
      <c r="I12" s="1060">
        <v>3602</v>
      </c>
      <c r="J12" s="1068" t="s">
        <v>2091</v>
      </c>
    </row>
    <row r="13" spans="1:10" ht="21.6" customHeight="1">
      <c r="A13" s="1061" t="s">
        <v>2365</v>
      </c>
      <c r="J13" s="1068" t="s">
        <v>2378</v>
      </c>
    </row>
    <row r="14" spans="1:10" ht="24" customHeight="1">
      <c r="A14" s="1061" t="s">
        <v>2366</v>
      </c>
      <c r="B14" s="1063">
        <v>226</v>
      </c>
      <c r="C14" s="1063">
        <v>101</v>
      </c>
      <c r="D14" s="1060">
        <v>815</v>
      </c>
      <c r="E14" s="1060">
        <v>469</v>
      </c>
      <c r="F14" s="1060">
        <v>2069</v>
      </c>
      <c r="G14" s="1060">
        <v>1243</v>
      </c>
      <c r="H14" s="1060">
        <v>680</v>
      </c>
      <c r="I14" s="1060">
        <v>363</v>
      </c>
      <c r="J14" s="1068" t="s">
        <v>2379</v>
      </c>
    </row>
    <row r="15" spans="1:10" ht="27.6" customHeight="1">
      <c r="A15" s="1061" t="s">
        <v>2015</v>
      </c>
      <c r="B15" s="1063">
        <v>1486</v>
      </c>
      <c r="C15" s="1063">
        <v>713</v>
      </c>
      <c r="D15" s="1060">
        <v>15533</v>
      </c>
      <c r="E15" s="1060">
        <v>6125</v>
      </c>
      <c r="F15" s="1060">
        <v>43006</v>
      </c>
      <c r="G15" s="1060">
        <v>17321</v>
      </c>
      <c r="H15" s="1060">
        <v>7444</v>
      </c>
      <c r="I15" s="1060">
        <v>2977</v>
      </c>
      <c r="J15" s="1068" t="s">
        <v>1150</v>
      </c>
    </row>
    <row r="16" spans="1:10" ht="27.6" customHeight="1">
      <c r="A16" s="1061" t="s">
        <v>1814</v>
      </c>
      <c r="B16" s="1063">
        <v>657</v>
      </c>
      <c r="C16" s="1063">
        <v>321</v>
      </c>
      <c r="D16" s="1060">
        <v>8057</v>
      </c>
      <c r="E16" s="1060">
        <v>5688</v>
      </c>
      <c r="F16" s="1060">
        <v>21348</v>
      </c>
      <c r="G16" s="1060">
        <v>14927</v>
      </c>
      <c r="H16" s="1060">
        <v>2737</v>
      </c>
      <c r="I16" s="1060">
        <v>1990</v>
      </c>
      <c r="J16" s="1068" t="s">
        <v>865</v>
      </c>
    </row>
    <row r="17" spans="1:10" ht="27.6" customHeight="1">
      <c r="A17" s="2335" t="s">
        <v>10</v>
      </c>
      <c r="B17" s="1062">
        <f>SUM(B12:B16)</f>
        <v>3276</v>
      </c>
      <c r="C17" s="1062">
        <f>SUM(C12:C16)</f>
        <v>1536</v>
      </c>
      <c r="D17" s="1062">
        <f>SUM(D12:D16)</f>
        <v>35671</v>
      </c>
      <c r="E17" s="1062">
        <f>SUM(E12:E16)</f>
        <v>17961</v>
      </c>
      <c r="F17" s="1062">
        <f>SUM(F12:F16)</f>
        <v>91082</v>
      </c>
      <c r="G17" s="1062">
        <f t="shared" ref="G17:I17" si="0">SUM(G12:G16)</f>
        <v>46027</v>
      </c>
      <c r="H17" s="1062">
        <f t="shared" si="0"/>
        <v>17663</v>
      </c>
      <c r="I17" s="1062">
        <f t="shared" si="0"/>
        <v>8932</v>
      </c>
      <c r="J17" s="1070" t="s">
        <v>11</v>
      </c>
    </row>
    <row r="18" spans="1:10" ht="14.45" customHeight="1">
      <c r="A18" s="1071"/>
      <c r="B18" s="1071"/>
      <c r="C18" s="1071"/>
      <c r="D18" s="1071"/>
      <c r="E18" s="1062"/>
      <c r="F18" s="1062"/>
      <c r="G18" s="1062"/>
      <c r="H18" s="1062"/>
      <c r="I18" s="1062"/>
      <c r="J18" s="1059"/>
    </row>
    <row r="19" spans="1:10" ht="14.45" customHeight="1">
      <c r="A19" s="1060"/>
      <c r="B19" s="1060"/>
      <c r="C19" s="1060"/>
      <c r="D19" s="1060"/>
      <c r="E19" s="1060"/>
      <c r="F19" s="1060"/>
      <c r="G19" s="1060"/>
      <c r="H19" s="1062"/>
      <c r="I19" s="1062"/>
      <c r="J19" s="1060"/>
    </row>
    <row r="20" spans="1:10" ht="14.45" customHeight="1">
      <c r="A20" s="1071"/>
      <c r="B20" s="1071"/>
      <c r="C20" s="1071"/>
      <c r="D20" s="1071"/>
      <c r="E20" s="1063"/>
      <c r="F20" s="1063"/>
      <c r="G20" s="1072"/>
      <c r="H20" s="1072"/>
      <c r="I20" s="1072"/>
      <c r="J20" s="1068"/>
    </row>
    <row r="21" spans="1:10">
      <c r="A21" s="1071"/>
      <c r="B21" s="1071"/>
      <c r="C21" s="1071"/>
      <c r="D21" s="1071"/>
      <c r="E21" s="1063"/>
      <c r="F21" s="1063"/>
      <c r="G21" s="1063"/>
      <c r="H21" s="1063"/>
      <c r="I21" s="1063"/>
      <c r="J21" s="1068"/>
    </row>
    <row r="22" spans="1:10" ht="17.45" customHeight="1">
      <c r="A22" s="1778" t="s">
        <v>2585</v>
      </c>
      <c r="B22" s="1778"/>
      <c r="C22" s="1778"/>
      <c r="D22" s="1778"/>
      <c r="E22" s="1063"/>
      <c r="F22" s="1063"/>
      <c r="G22" s="1063"/>
      <c r="H22" s="2652" t="s">
        <v>2584</v>
      </c>
      <c r="I22" s="2652"/>
      <c r="J22" s="2652"/>
    </row>
    <row r="23" spans="1:10" ht="20.100000000000001" customHeight="1">
      <c r="A23" s="1780" t="s">
        <v>2586</v>
      </c>
      <c r="B23" s="1780"/>
      <c r="C23" s="1780"/>
      <c r="D23" s="1780"/>
      <c r="E23" s="1063"/>
      <c r="F23" s="1063"/>
      <c r="G23" s="1063"/>
      <c r="H23" s="2659" t="s">
        <v>2583</v>
      </c>
      <c r="I23" s="2659"/>
      <c r="J23" s="2659"/>
    </row>
    <row r="24" spans="1:10" ht="20.100000000000001" customHeight="1">
      <c r="A24" s="1778"/>
      <c r="B24" s="1778"/>
      <c r="C24" s="1778"/>
      <c r="D24" s="1778"/>
      <c r="E24" s="1063"/>
      <c r="F24" s="1063"/>
      <c r="G24" s="1063"/>
      <c r="H24" s="1063"/>
      <c r="I24" s="1063"/>
      <c r="J24" s="1073"/>
    </row>
    <row r="25" spans="1:10" ht="14.45" customHeight="1">
      <c r="A25" s="2349" t="str">
        <f>A6</f>
        <v>2024-2025</v>
      </c>
      <c r="B25" s="1781"/>
      <c r="C25" s="1781"/>
      <c r="D25" s="1767"/>
      <c r="E25" s="1060"/>
      <c r="F25" s="1782"/>
      <c r="G25" s="1060"/>
      <c r="H25" s="1782"/>
      <c r="I25" s="1782"/>
      <c r="J25" s="2350" t="str">
        <f>J6</f>
        <v>2025-2024</v>
      </c>
    </row>
    <row r="26" spans="1:10" ht="14.45" customHeight="1">
      <c r="A26" s="1061"/>
      <c r="B26" s="1061"/>
      <c r="C26" s="1061"/>
      <c r="D26" s="1061"/>
      <c r="E26" s="1060"/>
      <c r="F26" s="1074"/>
      <c r="G26" s="1060"/>
      <c r="H26" s="1074"/>
      <c r="I26" s="1074"/>
      <c r="J26" s="1061"/>
    </row>
    <row r="27" spans="1:10" ht="14.45" customHeight="1">
      <c r="A27" s="1071"/>
      <c r="B27" s="2654" t="s">
        <v>2364</v>
      </c>
      <c r="C27" s="2662"/>
      <c r="D27" s="2653" t="s">
        <v>1229</v>
      </c>
      <c r="E27" s="2653"/>
      <c r="F27" s="2653" t="s">
        <v>1230</v>
      </c>
      <c r="G27" s="2653"/>
      <c r="H27" s="2654" t="s">
        <v>2226</v>
      </c>
      <c r="I27" s="2654"/>
      <c r="J27" s="1075"/>
    </row>
    <row r="28" spans="1:10" ht="15" customHeight="1">
      <c r="A28" s="1071"/>
      <c r="B28" s="2660" t="s">
        <v>2369</v>
      </c>
      <c r="C28" s="2661"/>
      <c r="D28" s="2653" t="s">
        <v>2371</v>
      </c>
      <c r="E28" s="2653"/>
      <c r="F28" s="2653" t="s">
        <v>2373</v>
      </c>
      <c r="G28" s="2653"/>
      <c r="H28" s="2653" t="s">
        <v>2374</v>
      </c>
      <c r="I28" s="2653"/>
      <c r="J28" s="1068"/>
    </row>
    <row r="29" spans="1:10" ht="15" customHeight="1">
      <c r="A29" s="1071"/>
      <c r="B29" s="2660" t="s">
        <v>2370</v>
      </c>
      <c r="C29" s="2660"/>
      <c r="D29" s="2653" t="s">
        <v>2372</v>
      </c>
      <c r="E29" s="2653"/>
      <c r="F29" s="2302"/>
      <c r="G29" s="2302"/>
      <c r="H29" s="2653" t="s">
        <v>2375</v>
      </c>
      <c r="I29" s="2653"/>
      <c r="J29" s="1068"/>
    </row>
    <row r="30" spans="1:10">
      <c r="A30" s="1071"/>
      <c r="B30" s="2461" t="s">
        <v>10</v>
      </c>
      <c r="C30" s="2462" t="s">
        <v>6</v>
      </c>
      <c r="D30" s="1434" t="s">
        <v>10</v>
      </c>
      <c r="E30" s="2301" t="s">
        <v>6</v>
      </c>
      <c r="F30" s="2302" t="s">
        <v>10</v>
      </c>
      <c r="G30" s="2302" t="s">
        <v>6</v>
      </c>
      <c r="H30" s="2302" t="s">
        <v>10</v>
      </c>
      <c r="I30" s="2302" t="s">
        <v>6</v>
      </c>
      <c r="J30" s="1068"/>
    </row>
    <row r="31" spans="1:10">
      <c r="A31" s="1060"/>
      <c r="B31" s="1060"/>
      <c r="C31" s="1060"/>
      <c r="F31" s="1060"/>
      <c r="G31" s="1060"/>
      <c r="H31" s="1060"/>
      <c r="I31" s="1060"/>
      <c r="J31" s="1060"/>
    </row>
    <row r="32" spans="1:10" ht="18.600000000000001" customHeight="1">
      <c r="A32" s="2143" t="s">
        <v>2367</v>
      </c>
      <c r="B32" s="2143"/>
      <c r="C32" s="2143"/>
      <c r="D32" s="1243"/>
      <c r="E32" s="1243"/>
      <c r="F32" s="1243"/>
      <c r="G32" s="1243"/>
      <c r="H32" s="1243"/>
      <c r="I32" s="1243"/>
      <c r="J32" s="2143" t="s">
        <v>2092</v>
      </c>
    </row>
    <row r="33" spans="1:10" ht="18.600000000000001" customHeight="1">
      <c r="A33" s="2143" t="s">
        <v>2368</v>
      </c>
      <c r="B33" s="2143">
        <v>1699</v>
      </c>
      <c r="C33" s="2143">
        <v>865</v>
      </c>
      <c r="D33" s="2144">
        <v>18459</v>
      </c>
      <c r="E33" s="2144">
        <v>7934</v>
      </c>
      <c r="F33" s="2144">
        <v>43630</v>
      </c>
      <c r="G33" s="2144">
        <v>18724</v>
      </c>
      <c r="H33" s="2144">
        <v>9705</v>
      </c>
      <c r="I33" s="2144">
        <v>4439</v>
      </c>
      <c r="J33" s="2143" t="s">
        <v>2093</v>
      </c>
    </row>
    <row r="34" spans="1:10" ht="18.600000000000001" customHeight="1">
      <c r="A34" s="2143" t="s">
        <v>1231</v>
      </c>
      <c r="B34" s="2143">
        <v>425</v>
      </c>
      <c r="C34" s="2143">
        <v>225</v>
      </c>
      <c r="D34" s="2144">
        <v>6122</v>
      </c>
      <c r="E34" s="2144">
        <v>3333</v>
      </c>
      <c r="F34" s="2144">
        <v>14695</v>
      </c>
      <c r="G34" s="2144">
        <v>7866</v>
      </c>
      <c r="H34" s="2144">
        <v>3171</v>
      </c>
      <c r="I34" s="2144">
        <v>1674</v>
      </c>
      <c r="J34" s="2143" t="s">
        <v>1232</v>
      </c>
    </row>
    <row r="35" spans="1:10" ht="18.600000000000001" customHeight="1">
      <c r="A35" s="2333" t="s">
        <v>2094</v>
      </c>
      <c r="D35" s="1243"/>
      <c r="E35" s="1243"/>
      <c r="F35" s="1243"/>
      <c r="G35" s="1243"/>
      <c r="H35" s="1243"/>
      <c r="I35" s="1243"/>
      <c r="J35" s="2145" t="s">
        <v>2096</v>
      </c>
    </row>
    <row r="36" spans="1:10" ht="18.600000000000001" customHeight="1">
      <c r="A36" s="2333" t="s">
        <v>2095</v>
      </c>
      <c r="B36" s="2143">
        <v>943</v>
      </c>
      <c r="C36" s="2143">
        <v>364</v>
      </c>
      <c r="D36" s="2144">
        <v>9995</v>
      </c>
      <c r="E36" s="2144">
        <v>6118</v>
      </c>
      <c r="F36" s="1243">
        <v>28696</v>
      </c>
      <c r="G36" s="2144">
        <v>17282</v>
      </c>
      <c r="H36" s="2144">
        <v>4214</v>
      </c>
      <c r="I36" s="2144">
        <v>2485</v>
      </c>
      <c r="J36" s="2145" t="s">
        <v>2097</v>
      </c>
    </row>
    <row r="37" spans="1:10" ht="18.600000000000001" customHeight="1">
      <c r="A37" s="2146" t="s">
        <v>10</v>
      </c>
      <c r="B37" s="2147">
        <f t="shared" ref="B37:C37" si="1">SUM(B33:B36)</f>
        <v>3067</v>
      </c>
      <c r="C37" s="2147">
        <f t="shared" si="1"/>
        <v>1454</v>
      </c>
      <c r="D37" s="2147">
        <f>SUM(D33:D36)</f>
        <v>34576</v>
      </c>
      <c r="E37" s="2147">
        <f>SUM(E33:E36)</f>
        <v>17385</v>
      </c>
      <c r="F37" s="2147">
        <f>SUM(F33:F36)</f>
        <v>87021</v>
      </c>
      <c r="G37" s="2147">
        <f t="shared" ref="G37:I37" si="2">SUM(G33:G36)</f>
        <v>43872</v>
      </c>
      <c r="H37" s="2147">
        <f t="shared" si="2"/>
        <v>17090</v>
      </c>
      <c r="I37" s="2147">
        <f t="shared" si="2"/>
        <v>8598</v>
      </c>
      <c r="J37" s="2148" t="s">
        <v>11</v>
      </c>
    </row>
    <row r="38" spans="1:10" ht="18.600000000000001" customHeight="1">
      <c r="A38" s="2149" t="s">
        <v>1233</v>
      </c>
      <c r="B38" s="2143">
        <v>209</v>
      </c>
      <c r="C38" s="2143">
        <v>82</v>
      </c>
      <c r="D38" s="2144">
        <v>1095</v>
      </c>
      <c r="E38" s="2144">
        <v>576</v>
      </c>
      <c r="F38" s="2144">
        <v>4061</v>
      </c>
      <c r="G38" s="2144">
        <v>2155</v>
      </c>
      <c r="H38" s="2144">
        <v>573</v>
      </c>
      <c r="I38" s="2144">
        <v>334</v>
      </c>
      <c r="J38" s="2150" t="s">
        <v>1234</v>
      </c>
    </row>
    <row r="39" spans="1:10" ht="18.600000000000001" customHeight="1">
      <c r="A39" s="2146" t="s">
        <v>10</v>
      </c>
      <c r="B39" s="2147">
        <f t="shared" ref="B39:C39" si="3">B37+B38</f>
        <v>3276</v>
      </c>
      <c r="C39" s="2147">
        <f t="shared" si="3"/>
        <v>1536</v>
      </c>
      <c r="D39" s="2147">
        <f>D37+D38</f>
        <v>35671</v>
      </c>
      <c r="E39" s="2147">
        <f t="shared" ref="E39:I39" si="4">E37+E38</f>
        <v>17961</v>
      </c>
      <c r="F39" s="2147">
        <f t="shared" si="4"/>
        <v>91082</v>
      </c>
      <c r="G39" s="2147">
        <f t="shared" si="4"/>
        <v>46027</v>
      </c>
      <c r="H39" s="2147">
        <f t="shared" si="4"/>
        <v>17663</v>
      </c>
      <c r="I39" s="2147">
        <f t="shared" si="4"/>
        <v>8932</v>
      </c>
      <c r="J39" s="2148" t="s">
        <v>11</v>
      </c>
    </row>
    <row r="40" spans="1:10">
      <c r="A40" s="18"/>
      <c r="B40" s="18"/>
      <c r="C40" s="18"/>
      <c r="D40" s="18"/>
      <c r="E40" s="1076"/>
      <c r="F40" s="1076"/>
      <c r="G40" s="1063"/>
      <c r="H40" s="1063"/>
      <c r="I40" s="1063"/>
      <c r="J40" s="1061"/>
    </row>
    <row r="41" spans="1:10">
      <c r="A41" s="18"/>
      <c r="B41" s="18"/>
      <c r="C41" s="18"/>
      <c r="D41" s="18"/>
      <c r="E41" s="1076"/>
      <c r="F41" s="1076"/>
      <c r="G41" s="1063"/>
      <c r="H41" s="1063"/>
      <c r="I41" s="1063"/>
      <c r="J41" s="1061"/>
    </row>
    <row r="42" spans="1:10">
      <c r="A42" s="18"/>
      <c r="B42" s="18"/>
      <c r="C42" s="18"/>
      <c r="D42" s="18"/>
      <c r="E42" s="1076"/>
      <c r="F42" s="1076"/>
      <c r="G42" s="1063"/>
      <c r="H42" s="1063"/>
      <c r="I42" s="1063"/>
      <c r="J42" s="1061"/>
    </row>
    <row r="43" spans="1:10">
      <c r="A43" s="18"/>
      <c r="B43" s="18"/>
      <c r="C43" s="18"/>
      <c r="D43" s="18"/>
      <c r="E43" s="1076"/>
      <c r="F43" s="1076"/>
      <c r="G43" s="1063"/>
      <c r="H43" s="1063"/>
      <c r="I43" s="1063"/>
      <c r="J43" s="1061"/>
    </row>
    <row r="44" spans="1:10">
      <c r="A44" s="18"/>
      <c r="B44" s="18"/>
      <c r="C44" s="18"/>
      <c r="D44" s="18"/>
      <c r="E44" s="1076"/>
      <c r="F44" s="1076"/>
      <c r="G44" s="1063"/>
      <c r="H44" s="1063"/>
      <c r="I44" s="1063"/>
      <c r="J44" s="1061"/>
    </row>
    <row r="45" spans="1:10">
      <c r="A45" s="18"/>
      <c r="B45" s="18"/>
      <c r="C45" s="18"/>
      <c r="D45" s="18"/>
      <c r="E45" s="1076"/>
      <c r="F45" s="1076"/>
      <c r="G45" s="1063"/>
      <c r="H45" s="1063"/>
      <c r="I45" s="1063"/>
      <c r="J45" s="1061"/>
    </row>
    <row r="46" spans="1:10">
      <c r="A46" s="1783"/>
      <c r="B46" s="1783"/>
      <c r="C46" s="1783"/>
      <c r="D46" s="1783"/>
      <c r="E46" s="1076"/>
      <c r="F46" s="1076"/>
      <c r="G46" s="1063"/>
      <c r="H46" s="1063"/>
      <c r="I46" s="1063"/>
      <c r="J46" s="1068"/>
    </row>
    <row r="47" spans="1:10">
      <c r="D47" s="1784"/>
      <c r="E47" s="1784"/>
      <c r="F47" s="1784"/>
      <c r="H47" s="928"/>
      <c r="I47" s="928"/>
    </row>
    <row r="48" spans="1:10">
      <c r="A48" s="1784" t="s">
        <v>1669</v>
      </c>
      <c r="B48" s="1784"/>
      <c r="C48" s="1784"/>
      <c r="D48" s="1784"/>
      <c r="H48" s="1077"/>
      <c r="I48" s="1077"/>
      <c r="J48" s="23" t="s">
        <v>1670</v>
      </c>
    </row>
    <row r="49" spans="1:6">
      <c r="A49" s="1785"/>
      <c r="B49" s="1785"/>
      <c r="C49" s="1785"/>
      <c r="D49" s="1785"/>
      <c r="E49" s="933"/>
      <c r="F49" s="933"/>
    </row>
  </sheetData>
  <mergeCells count="27">
    <mergeCell ref="B29:C29"/>
    <mergeCell ref="D29:E29"/>
    <mergeCell ref="H29:I29"/>
    <mergeCell ref="B8:C8"/>
    <mergeCell ref="D8:E8"/>
    <mergeCell ref="H8:I8"/>
    <mergeCell ref="B28:C28"/>
    <mergeCell ref="B27:C27"/>
    <mergeCell ref="B6:C6"/>
    <mergeCell ref="B7:C7"/>
    <mergeCell ref="D28:E28"/>
    <mergeCell ref="F28:G28"/>
    <mergeCell ref="H28:I28"/>
    <mergeCell ref="F10:G10"/>
    <mergeCell ref="F11:G11"/>
    <mergeCell ref="H22:J22"/>
    <mergeCell ref="H23:J23"/>
    <mergeCell ref="D27:E27"/>
    <mergeCell ref="F27:G27"/>
    <mergeCell ref="H27:I27"/>
    <mergeCell ref="H3:J3"/>
    <mergeCell ref="D6:E6"/>
    <mergeCell ref="F6:G6"/>
    <mergeCell ref="H6:I6"/>
    <mergeCell ref="D7:E7"/>
    <mergeCell ref="F7:G7"/>
    <mergeCell ref="H7:I7"/>
  </mergeCells>
  <pageMargins left="0.7" right="0.7" top="0.75" bottom="0.75" header="0.3" footer="0.3"/>
  <pageSetup paperSize="9" scale="75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>
  <sheetPr>
    <tabColor theme="9" tint="0.39997558519241921"/>
  </sheetPr>
  <dimension ref="A1:F86"/>
  <sheetViews>
    <sheetView showGridLines="0" view="pageLayout" zoomScale="70" zoomScalePageLayoutView="70" workbookViewId="0">
      <selection activeCell="A4" sqref="A4"/>
    </sheetView>
  </sheetViews>
  <sheetFormatPr baseColWidth="10" defaultRowHeight="12.75"/>
  <cols>
    <col min="1" max="1" width="35.85546875" style="1085" customWidth="1"/>
    <col min="2" max="2" width="11.28515625" style="1085" customWidth="1"/>
    <col min="3" max="3" width="12.28515625" style="1085" customWidth="1"/>
    <col min="4" max="4" width="13.85546875" style="1085" customWidth="1"/>
    <col min="5" max="5" width="32.7109375" style="1085" customWidth="1"/>
    <col min="6" max="6" width="2.85546875" style="1085" hidden="1" customWidth="1"/>
    <col min="7" max="229" width="11.42578125" style="1085"/>
    <col min="230" max="230" width="35.85546875" style="1085" customWidth="1"/>
    <col min="231" max="231" width="18.7109375" style="1085" customWidth="1"/>
    <col min="232" max="232" width="19.42578125" style="1085" customWidth="1"/>
    <col min="233" max="233" width="32.7109375" style="1085" customWidth="1"/>
    <col min="234" max="234" width="0" style="1085" hidden="1" customWidth="1"/>
    <col min="235" max="235" width="31.140625" style="1085" customWidth="1"/>
    <col min="236" max="485" width="11.42578125" style="1085"/>
    <col min="486" max="486" width="35.85546875" style="1085" customWidth="1"/>
    <col min="487" max="487" width="18.7109375" style="1085" customWidth="1"/>
    <col min="488" max="488" width="19.42578125" style="1085" customWidth="1"/>
    <col min="489" max="489" width="32.7109375" style="1085" customWidth="1"/>
    <col min="490" max="490" width="0" style="1085" hidden="1" customWidth="1"/>
    <col min="491" max="491" width="31.140625" style="1085" customWidth="1"/>
    <col min="492" max="741" width="11.42578125" style="1085"/>
    <col min="742" max="742" width="35.85546875" style="1085" customWidth="1"/>
    <col min="743" max="743" width="18.7109375" style="1085" customWidth="1"/>
    <col min="744" max="744" width="19.42578125" style="1085" customWidth="1"/>
    <col min="745" max="745" width="32.7109375" style="1085" customWidth="1"/>
    <col min="746" max="746" width="0" style="1085" hidden="1" customWidth="1"/>
    <col min="747" max="747" width="31.140625" style="1085" customWidth="1"/>
    <col min="748" max="997" width="11.42578125" style="1085"/>
    <col min="998" max="998" width="35.85546875" style="1085" customWidth="1"/>
    <col min="999" max="999" width="18.7109375" style="1085" customWidth="1"/>
    <col min="1000" max="1000" width="19.42578125" style="1085" customWidth="1"/>
    <col min="1001" max="1001" width="32.7109375" style="1085" customWidth="1"/>
    <col min="1002" max="1002" width="0" style="1085" hidden="1" customWidth="1"/>
    <col min="1003" max="1003" width="31.140625" style="1085" customWidth="1"/>
    <col min="1004" max="1253" width="11.42578125" style="1085"/>
    <col min="1254" max="1254" width="35.85546875" style="1085" customWidth="1"/>
    <col min="1255" max="1255" width="18.7109375" style="1085" customWidth="1"/>
    <col min="1256" max="1256" width="19.42578125" style="1085" customWidth="1"/>
    <col min="1257" max="1257" width="32.7109375" style="1085" customWidth="1"/>
    <col min="1258" max="1258" width="0" style="1085" hidden="1" customWidth="1"/>
    <col min="1259" max="1259" width="31.140625" style="1085" customWidth="1"/>
    <col min="1260" max="1509" width="11.42578125" style="1085"/>
    <col min="1510" max="1510" width="35.85546875" style="1085" customWidth="1"/>
    <col min="1511" max="1511" width="18.7109375" style="1085" customWidth="1"/>
    <col min="1512" max="1512" width="19.42578125" style="1085" customWidth="1"/>
    <col min="1513" max="1513" width="32.7109375" style="1085" customWidth="1"/>
    <col min="1514" max="1514" width="0" style="1085" hidden="1" customWidth="1"/>
    <col min="1515" max="1515" width="31.140625" style="1085" customWidth="1"/>
    <col min="1516" max="1765" width="11.42578125" style="1085"/>
    <col min="1766" max="1766" width="35.85546875" style="1085" customWidth="1"/>
    <col min="1767" max="1767" width="18.7109375" style="1085" customWidth="1"/>
    <col min="1768" max="1768" width="19.42578125" style="1085" customWidth="1"/>
    <col min="1769" max="1769" width="32.7109375" style="1085" customWidth="1"/>
    <col min="1770" max="1770" width="0" style="1085" hidden="1" customWidth="1"/>
    <col min="1771" max="1771" width="31.140625" style="1085" customWidth="1"/>
    <col min="1772" max="2021" width="11.42578125" style="1085"/>
    <col min="2022" max="2022" width="35.85546875" style="1085" customWidth="1"/>
    <col min="2023" max="2023" width="18.7109375" style="1085" customWidth="1"/>
    <col min="2024" max="2024" width="19.42578125" style="1085" customWidth="1"/>
    <col min="2025" max="2025" width="32.7109375" style="1085" customWidth="1"/>
    <col min="2026" max="2026" width="0" style="1085" hidden="1" customWidth="1"/>
    <col min="2027" max="2027" width="31.140625" style="1085" customWidth="1"/>
    <col min="2028" max="2277" width="11.42578125" style="1085"/>
    <col min="2278" max="2278" width="35.85546875" style="1085" customWidth="1"/>
    <col min="2279" max="2279" width="18.7109375" style="1085" customWidth="1"/>
    <col min="2280" max="2280" width="19.42578125" style="1085" customWidth="1"/>
    <col min="2281" max="2281" width="32.7109375" style="1085" customWidth="1"/>
    <col min="2282" max="2282" width="0" style="1085" hidden="1" customWidth="1"/>
    <col min="2283" max="2283" width="31.140625" style="1085" customWidth="1"/>
    <col min="2284" max="2533" width="11.42578125" style="1085"/>
    <col min="2534" max="2534" width="35.85546875" style="1085" customWidth="1"/>
    <col min="2535" max="2535" width="18.7109375" style="1085" customWidth="1"/>
    <col min="2536" max="2536" width="19.42578125" style="1085" customWidth="1"/>
    <col min="2537" max="2537" width="32.7109375" style="1085" customWidth="1"/>
    <col min="2538" max="2538" width="0" style="1085" hidden="1" customWidth="1"/>
    <col min="2539" max="2539" width="31.140625" style="1085" customWidth="1"/>
    <col min="2540" max="2789" width="11.42578125" style="1085"/>
    <col min="2790" max="2790" width="35.85546875" style="1085" customWidth="1"/>
    <col min="2791" max="2791" width="18.7109375" style="1085" customWidth="1"/>
    <col min="2792" max="2792" width="19.42578125" style="1085" customWidth="1"/>
    <col min="2793" max="2793" width="32.7109375" style="1085" customWidth="1"/>
    <col min="2794" max="2794" width="0" style="1085" hidden="1" customWidth="1"/>
    <col min="2795" max="2795" width="31.140625" style="1085" customWidth="1"/>
    <col min="2796" max="3045" width="11.42578125" style="1085"/>
    <col min="3046" max="3046" width="35.85546875" style="1085" customWidth="1"/>
    <col min="3047" max="3047" width="18.7109375" style="1085" customWidth="1"/>
    <col min="3048" max="3048" width="19.42578125" style="1085" customWidth="1"/>
    <col min="3049" max="3049" width="32.7109375" style="1085" customWidth="1"/>
    <col min="3050" max="3050" width="0" style="1085" hidden="1" customWidth="1"/>
    <col min="3051" max="3051" width="31.140625" style="1085" customWidth="1"/>
    <col min="3052" max="3301" width="11.42578125" style="1085"/>
    <col min="3302" max="3302" width="35.85546875" style="1085" customWidth="1"/>
    <col min="3303" max="3303" width="18.7109375" style="1085" customWidth="1"/>
    <col min="3304" max="3304" width="19.42578125" style="1085" customWidth="1"/>
    <col min="3305" max="3305" width="32.7109375" style="1085" customWidth="1"/>
    <col min="3306" max="3306" width="0" style="1085" hidden="1" customWidth="1"/>
    <col min="3307" max="3307" width="31.140625" style="1085" customWidth="1"/>
    <col min="3308" max="3557" width="11.42578125" style="1085"/>
    <col min="3558" max="3558" width="35.85546875" style="1085" customWidth="1"/>
    <col min="3559" max="3559" width="18.7109375" style="1085" customWidth="1"/>
    <col min="3560" max="3560" width="19.42578125" style="1085" customWidth="1"/>
    <col min="3561" max="3561" width="32.7109375" style="1085" customWidth="1"/>
    <col min="3562" max="3562" width="0" style="1085" hidden="1" customWidth="1"/>
    <col min="3563" max="3563" width="31.140625" style="1085" customWidth="1"/>
    <col min="3564" max="3813" width="11.42578125" style="1085"/>
    <col min="3814" max="3814" width="35.85546875" style="1085" customWidth="1"/>
    <col min="3815" max="3815" width="18.7109375" style="1085" customWidth="1"/>
    <col min="3816" max="3816" width="19.42578125" style="1085" customWidth="1"/>
    <col min="3817" max="3817" width="32.7109375" style="1085" customWidth="1"/>
    <col min="3818" max="3818" width="0" style="1085" hidden="1" customWidth="1"/>
    <col min="3819" max="3819" width="31.140625" style="1085" customWidth="1"/>
    <col min="3820" max="4069" width="11.42578125" style="1085"/>
    <col min="4070" max="4070" width="35.85546875" style="1085" customWidth="1"/>
    <col min="4071" max="4071" width="18.7109375" style="1085" customWidth="1"/>
    <col min="4072" max="4072" width="19.42578125" style="1085" customWidth="1"/>
    <col min="4073" max="4073" width="32.7109375" style="1085" customWidth="1"/>
    <col min="4074" max="4074" width="0" style="1085" hidden="1" customWidth="1"/>
    <col min="4075" max="4075" width="31.140625" style="1085" customWidth="1"/>
    <col min="4076" max="4325" width="11.42578125" style="1085"/>
    <col min="4326" max="4326" width="35.85546875" style="1085" customWidth="1"/>
    <col min="4327" max="4327" width="18.7109375" style="1085" customWidth="1"/>
    <col min="4328" max="4328" width="19.42578125" style="1085" customWidth="1"/>
    <col min="4329" max="4329" width="32.7109375" style="1085" customWidth="1"/>
    <col min="4330" max="4330" width="0" style="1085" hidden="1" customWidth="1"/>
    <col min="4331" max="4331" width="31.140625" style="1085" customWidth="1"/>
    <col min="4332" max="4581" width="11.42578125" style="1085"/>
    <col min="4582" max="4582" width="35.85546875" style="1085" customWidth="1"/>
    <col min="4583" max="4583" width="18.7109375" style="1085" customWidth="1"/>
    <col min="4584" max="4584" width="19.42578125" style="1085" customWidth="1"/>
    <col min="4585" max="4585" width="32.7109375" style="1085" customWidth="1"/>
    <col min="4586" max="4586" width="0" style="1085" hidden="1" customWidth="1"/>
    <col min="4587" max="4587" width="31.140625" style="1085" customWidth="1"/>
    <col min="4588" max="4837" width="11.42578125" style="1085"/>
    <col min="4838" max="4838" width="35.85546875" style="1085" customWidth="1"/>
    <col min="4839" max="4839" width="18.7109375" style="1085" customWidth="1"/>
    <col min="4840" max="4840" width="19.42578125" style="1085" customWidth="1"/>
    <col min="4841" max="4841" width="32.7109375" style="1085" customWidth="1"/>
    <col min="4842" max="4842" width="0" style="1085" hidden="1" customWidth="1"/>
    <col min="4843" max="4843" width="31.140625" style="1085" customWidth="1"/>
    <col min="4844" max="5093" width="11.42578125" style="1085"/>
    <col min="5094" max="5094" width="35.85546875" style="1085" customWidth="1"/>
    <col min="5095" max="5095" width="18.7109375" style="1085" customWidth="1"/>
    <col min="5096" max="5096" width="19.42578125" style="1085" customWidth="1"/>
    <col min="5097" max="5097" width="32.7109375" style="1085" customWidth="1"/>
    <col min="5098" max="5098" width="0" style="1085" hidden="1" customWidth="1"/>
    <col min="5099" max="5099" width="31.140625" style="1085" customWidth="1"/>
    <col min="5100" max="5349" width="11.42578125" style="1085"/>
    <col min="5350" max="5350" width="35.85546875" style="1085" customWidth="1"/>
    <col min="5351" max="5351" width="18.7109375" style="1085" customWidth="1"/>
    <col min="5352" max="5352" width="19.42578125" style="1085" customWidth="1"/>
    <col min="5353" max="5353" width="32.7109375" style="1085" customWidth="1"/>
    <col min="5354" max="5354" width="0" style="1085" hidden="1" customWidth="1"/>
    <col min="5355" max="5355" width="31.140625" style="1085" customWidth="1"/>
    <col min="5356" max="5605" width="11.42578125" style="1085"/>
    <col min="5606" max="5606" width="35.85546875" style="1085" customWidth="1"/>
    <col min="5607" max="5607" width="18.7109375" style="1085" customWidth="1"/>
    <col min="5608" max="5608" width="19.42578125" style="1085" customWidth="1"/>
    <col min="5609" max="5609" width="32.7109375" style="1085" customWidth="1"/>
    <col min="5610" max="5610" width="0" style="1085" hidden="1" customWidth="1"/>
    <col min="5611" max="5611" width="31.140625" style="1085" customWidth="1"/>
    <col min="5612" max="5861" width="11.42578125" style="1085"/>
    <col min="5862" max="5862" width="35.85546875" style="1085" customWidth="1"/>
    <col min="5863" max="5863" width="18.7109375" style="1085" customWidth="1"/>
    <col min="5864" max="5864" width="19.42578125" style="1085" customWidth="1"/>
    <col min="5865" max="5865" width="32.7109375" style="1085" customWidth="1"/>
    <col min="5866" max="5866" width="0" style="1085" hidden="1" customWidth="1"/>
    <col min="5867" max="5867" width="31.140625" style="1085" customWidth="1"/>
    <col min="5868" max="6117" width="11.42578125" style="1085"/>
    <col min="6118" max="6118" width="35.85546875" style="1085" customWidth="1"/>
    <col min="6119" max="6119" width="18.7109375" style="1085" customWidth="1"/>
    <col min="6120" max="6120" width="19.42578125" style="1085" customWidth="1"/>
    <col min="6121" max="6121" width="32.7109375" style="1085" customWidth="1"/>
    <col min="6122" max="6122" width="0" style="1085" hidden="1" customWidth="1"/>
    <col min="6123" max="6123" width="31.140625" style="1085" customWidth="1"/>
    <col min="6124" max="6373" width="11.42578125" style="1085"/>
    <col min="6374" max="6374" width="35.85546875" style="1085" customWidth="1"/>
    <col min="6375" max="6375" width="18.7109375" style="1085" customWidth="1"/>
    <col min="6376" max="6376" width="19.42578125" style="1085" customWidth="1"/>
    <col min="6377" max="6377" width="32.7109375" style="1085" customWidth="1"/>
    <col min="6378" max="6378" width="0" style="1085" hidden="1" customWidth="1"/>
    <col min="6379" max="6379" width="31.140625" style="1085" customWidth="1"/>
    <col min="6380" max="6629" width="11.42578125" style="1085"/>
    <col min="6630" max="6630" width="35.85546875" style="1085" customWidth="1"/>
    <col min="6631" max="6631" width="18.7109375" style="1085" customWidth="1"/>
    <col min="6632" max="6632" width="19.42578125" style="1085" customWidth="1"/>
    <col min="6633" max="6633" width="32.7109375" style="1085" customWidth="1"/>
    <col min="6634" max="6634" width="0" style="1085" hidden="1" customWidth="1"/>
    <col min="6635" max="6635" width="31.140625" style="1085" customWidth="1"/>
    <col min="6636" max="6885" width="11.42578125" style="1085"/>
    <col min="6886" max="6886" width="35.85546875" style="1085" customWidth="1"/>
    <col min="6887" max="6887" width="18.7109375" style="1085" customWidth="1"/>
    <col min="6888" max="6888" width="19.42578125" style="1085" customWidth="1"/>
    <col min="6889" max="6889" width="32.7109375" style="1085" customWidth="1"/>
    <col min="6890" max="6890" width="0" style="1085" hidden="1" customWidth="1"/>
    <col min="6891" max="6891" width="31.140625" style="1085" customWidth="1"/>
    <col min="6892" max="7141" width="11.42578125" style="1085"/>
    <col min="7142" max="7142" width="35.85546875" style="1085" customWidth="1"/>
    <col min="7143" max="7143" width="18.7109375" style="1085" customWidth="1"/>
    <col min="7144" max="7144" width="19.42578125" style="1085" customWidth="1"/>
    <col min="7145" max="7145" width="32.7109375" style="1085" customWidth="1"/>
    <col min="7146" max="7146" width="0" style="1085" hidden="1" customWidth="1"/>
    <col min="7147" max="7147" width="31.140625" style="1085" customWidth="1"/>
    <col min="7148" max="7397" width="11.42578125" style="1085"/>
    <col min="7398" max="7398" width="35.85546875" style="1085" customWidth="1"/>
    <col min="7399" max="7399" width="18.7109375" style="1085" customWidth="1"/>
    <col min="7400" max="7400" width="19.42578125" style="1085" customWidth="1"/>
    <col min="7401" max="7401" width="32.7109375" style="1085" customWidth="1"/>
    <col min="7402" max="7402" width="0" style="1085" hidden="1" customWidth="1"/>
    <col min="7403" max="7403" width="31.140625" style="1085" customWidth="1"/>
    <col min="7404" max="7653" width="11.42578125" style="1085"/>
    <col min="7654" max="7654" width="35.85546875" style="1085" customWidth="1"/>
    <col min="7655" max="7655" width="18.7109375" style="1085" customWidth="1"/>
    <col min="7656" max="7656" width="19.42578125" style="1085" customWidth="1"/>
    <col min="7657" max="7657" width="32.7109375" style="1085" customWidth="1"/>
    <col min="7658" max="7658" width="0" style="1085" hidden="1" customWidth="1"/>
    <col min="7659" max="7659" width="31.140625" style="1085" customWidth="1"/>
    <col min="7660" max="7909" width="11.42578125" style="1085"/>
    <col min="7910" max="7910" width="35.85546875" style="1085" customWidth="1"/>
    <col min="7911" max="7911" width="18.7109375" style="1085" customWidth="1"/>
    <col min="7912" max="7912" width="19.42578125" style="1085" customWidth="1"/>
    <col min="7913" max="7913" width="32.7109375" style="1085" customWidth="1"/>
    <col min="7914" max="7914" width="0" style="1085" hidden="1" customWidth="1"/>
    <col min="7915" max="7915" width="31.140625" style="1085" customWidth="1"/>
    <col min="7916" max="8165" width="11.42578125" style="1085"/>
    <col min="8166" max="8166" width="35.85546875" style="1085" customWidth="1"/>
    <col min="8167" max="8167" width="18.7109375" style="1085" customWidth="1"/>
    <col min="8168" max="8168" width="19.42578125" style="1085" customWidth="1"/>
    <col min="8169" max="8169" width="32.7109375" style="1085" customWidth="1"/>
    <col min="8170" max="8170" width="0" style="1085" hidden="1" customWidth="1"/>
    <col min="8171" max="8171" width="31.140625" style="1085" customWidth="1"/>
    <col min="8172" max="8421" width="11.42578125" style="1085"/>
    <col min="8422" max="8422" width="35.85546875" style="1085" customWidth="1"/>
    <col min="8423" max="8423" width="18.7109375" style="1085" customWidth="1"/>
    <col min="8424" max="8424" width="19.42578125" style="1085" customWidth="1"/>
    <col min="8425" max="8425" width="32.7109375" style="1085" customWidth="1"/>
    <col min="8426" max="8426" width="0" style="1085" hidden="1" customWidth="1"/>
    <col min="8427" max="8427" width="31.140625" style="1085" customWidth="1"/>
    <col min="8428" max="8677" width="11.42578125" style="1085"/>
    <col min="8678" max="8678" width="35.85546875" style="1085" customWidth="1"/>
    <col min="8679" max="8679" width="18.7109375" style="1085" customWidth="1"/>
    <col min="8680" max="8680" width="19.42578125" style="1085" customWidth="1"/>
    <col min="8681" max="8681" width="32.7109375" style="1085" customWidth="1"/>
    <col min="8682" max="8682" width="0" style="1085" hidden="1" customWidth="1"/>
    <col min="8683" max="8683" width="31.140625" style="1085" customWidth="1"/>
    <col min="8684" max="8933" width="11.42578125" style="1085"/>
    <col min="8934" max="8934" width="35.85546875" style="1085" customWidth="1"/>
    <col min="8935" max="8935" width="18.7109375" style="1085" customWidth="1"/>
    <col min="8936" max="8936" width="19.42578125" style="1085" customWidth="1"/>
    <col min="8937" max="8937" width="32.7109375" style="1085" customWidth="1"/>
    <col min="8938" max="8938" width="0" style="1085" hidden="1" customWidth="1"/>
    <col min="8939" max="8939" width="31.140625" style="1085" customWidth="1"/>
    <col min="8940" max="9189" width="11.42578125" style="1085"/>
    <col min="9190" max="9190" width="35.85546875" style="1085" customWidth="1"/>
    <col min="9191" max="9191" width="18.7109375" style="1085" customWidth="1"/>
    <col min="9192" max="9192" width="19.42578125" style="1085" customWidth="1"/>
    <col min="9193" max="9193" width="32.7109375" style="1085" customWidth="1"/>
    <col min="9194" max="9194" width="0" style="1085" hidden="1" customWidth="1"/>
    <col min="9195" max="9195" width="31.140625" style="1085" customWidth="1"/>
    <col min="9196" max="9445" width="11.42578125" style="1085"/>
    <col min="9446" max="9446" width="35.85546875" style="1085" customWidth="1"/>
    <col min="9447" max="9447" width="18.7109375" style="1085" customWidth="1"/>
    <col min="9448" max="9448" width="19.42578125" style="1085" customWidth="1"/>
    <col min="9449" max="9449" width="32.7109375" style="1085" customWidth="1"/>
    <col min="9450" max="9450" width="0" style="1085" hidden="1" customWidth="1"/>
    <col min="9451" max="9451" width="31.140625" style="1085" customWidth="1"/>
    <col min="9452" max="9701" width="11.42578125" style="1085"/>
    <col min="9702" max="9702" width="35.85546875" style="1085" customWidth="1"/>
    <col min="9703" max="9703" width="18.7109375" style="1085" customWidth="1"/>
    <col min="9704" max="9704" width="19.42578125" style="1085" customWidth="1"/>
    <col min="9705" max="9705" width="32.7109375" style="1085" customWidth="1"/>
    <col min="9706" max="9706" width="0" style="1085" hidden="1" customWidth="1"/>
    <col min="9707" max="9707" width="31.140625" style="1085" customWidth="1"/>
    <col min="9708" max="9957" width="11.42578125" style="1085"/>
    <col min="9958" max="9958" width="35.85546875" style="1085" customWidth="1"/>
    <col min="9959" max="9959" width="18.7109375" style="1085" customWidth="1"/>
    <col min="9960" max="9960" width="19.42578125" style="1085" customWidth="1"/>
    <col min="9961" max="9961" width="32.7109375" style="1085" customWidth="1"/>
    <col min="9962" max="9962" width="0" style="1085" hidden="1" customWidth="1"/>
    <col min="9963" max="9963" width="31.140625" style="1085" customWidth="1"/>
    <col min="9964" max="10213" width="11.42578125" style="1085"/>
    <col min="10214" max="10214" width="35.85546875" style="1085" customWidth="1"/>
    <col min="10215" max="10215" width="18.7109375" style="1085" customWidth="1"/>
    <col min="10216" max="10216" width="19.42578125" style="1085" customWidth="1"/>
    <col min="10217" max="10217" width="32.7109375" style="1085" customWidth="1"/>
    <col min="10218" max="10218" width="0" style="1085" hidden="1" customWidth="1"/>
    <col min="10219" max="10219" width="31.140625" style="1085" customWidth="1"/>
    <col min="10220" max="10469" width="11.42578125" style="1085"/>
    <col min="10470" max="10470" width="35.85546875" style="1085" customWidth="1"/>
    <col min="10471" max="10471" width="18.7109375" style="1085" customWidth="1"/>
    <col min="10472" max="10472" width="19.42578125" style="1085" customWidth="1"/>
    <col min="10473" max="10473" width="32.7109375" style="1085" customWidth="1"/>
    <col min="10474" max="10474" width="0" style="1085" hidden="1" customWidth="1"/>
    <col min="10475" max="10475" width="31.140625" style="1085" customWidth="1"/>
    <col min="10476" max="10725" width="11.42578125" style="1085"/>
    <col min="10726" max="10726" width="35.85546875" style="1085" customWidth="1"/>
    <col min="10727" max="10727" width="18.7109375" style="1085" customWidth="1"/>
    <col min="10728" max="10728" width="19.42578125" style="1085" customWidth="1"/>
    <col min="10729" max="10729" width="32.7109375" style="1085" customWidth="1"/>
    <col min="10730" max="10730" width="0" style="1085" hidden="1" customWidth="1"/>
    <col min="10731" max="10731" width="31.140625" style="1085" customWidth="1"/>
    <col min="10732" max="10981" width="11.42578125" style="1085"/>
    <col min="10982" max="10982" width="35.85546875" style="1085" customWidth="1"/>
    <col min="10983" max="10983" width="18.7109375" style="1085" customWidth="1"/>
    <col min="10984" max="10984" width="19.42578125" style="1085" customWidth="1"/>
    <col min="10985" max="10985" width="32.7109375" style="1085" customWidth="1"/>
    <col min="10986" max="10986" width="0" style="1085" hidden="1" customWidth="1"/>
    <col min="10987" max="10987" width="31.140625" style="1085" customWidth="1"/>
    <col min="10988" max="11237" width="11.42578125" style="1085"/>
    <col min="11238" max="11238" width="35.85546875" style="1085" customWidth="1"/>
    <col min="11239" max="11239" width="18.7109375" style="1085" customWidth="1"/>
    <col min="11240" max="11240" width="19.42578125" style="1085" customWidth="1"/>
    <col min="11241" max="11241" width="32.7109375" style="1085" customWidth="1"/>
    <col min="11242" max="11242" width="0" style="1085" hidden="1" customWidth="1"/>
    <col min="11243" max="11243" width="31.140625" style="1085" customWidth="1"/>
    <col min="11244" max="11493" width="11.42578125" style="1085"/>
    <col min="11494" max="11494" width="35.85546875" style="1085" customWidth="1"/>
    <col min="11495" max="11495" width="18.7109375" style="1085" customWidth="1"/>
    <col min="11496" max="11496" width="19.42578125" style="1085" customWidth="1"/>
    <col min="11497" max="11497" width="32.7109375" style="1085" customWidth="1"/>
    <col min="11498" max="11498" width="0" style="1085" hidden="1" customWidth="1"/>
    <col min="11499" max="11499" width="31.140625" style="1085" customWidth="1"/>
    <col min="11500" max="11749" width="11.42578125" style="1085"/>
    <col min="11750" max="11750" width="35.85546875" style="1085" customWidth="1"/>
    <col min="11751" max="11751" width="18.7109375" style="1085" customWidth="1"/>
    <col min="11752" max="11752" width="19.42578125" style="1085" customWidth="1"/>
    <col min="11753" max="11753" width="32.7109375" style="1085" customWidth="1"/>
    <col min="11754" max="11754" width="0" style="1085" hidden="1" customWidth="1"/>
    <col min="11755" max="11755" width="31.140625" style="1085" customWidth="1"/>
    <col min="11756" max="12005" width="11.42578125" style="1085"/>
    <col min="12006" max="12006" width="35.85546875" style="1085" customWidth="1"/>
    <col min="12007" max="12007" width="18.7109375" style="1085" customWidth="1"/>
    <col min="12008" max="12008" width="19.42578125" style="1085" customWidth="1"/>
    <col min="12009" max="12009" width="32.7109375" style="1085" customWidth="1"/>
    <col min="12010" max="12010" width="0" style="1085" hidden="1" customWidth="1"/>
    <col min="12011" max="12011" width="31.140625" style="1085" customWidth="1"/>
    <col min="12012" max="12261" width="11.42578125" style="1085"/>
    <col min="12262" max="12262" width="35.85546875" style="1085" customWidth="1"/>
    <col min="12263" max="12263" width="18.7109375" style="1085" customWidth="1"/>
    <col min="12264" max="12264" width="19.42578125" style="1085" customWidth="1"/>
    <col min="12265" max="12265" width="32.7109375" style="1085" customWidth="1"/>
    <col min="12266" max="12266" width="0" style="1085" hidden="1" customWidth="1"/>
    <col min="12267" max="12267" width="31.140625" style="1085" customWidth="1"/>
    <col min="12268" max="12517" width="11.42578125" style="1085"/>
    <col min="12518" max="12518" width="35.85546875" style="1085" customWidth="1"/>
    <col min="12519" max="12519" width="18.7109375" style="1085" customWidth="1"/>
    <col min="12520" max="12520" width="19.42578125" style="1085" customWidth="1"/>
    <col min="12521" max="12521" width="32.7109375" style="1085" customWidth="1"/>
    <col min="12522" max="12522" width="0" style="1085" hidden="1" customWidth="1"/>
    <col min="12523" max="12523" width="31.140625" style="1085" customWidth="1"/>
    <col min="12524" max="12773" width="11.42578125" style="1085"/>
    <col min="12774" max="12774" width="35.85546875" style="1085" customWidth="1"/>
    <col min="12775" max="12775" width="18.7109375" style="1085" customWidth="1"/>
    <col min="12776" max="12776" width="19.42578125" style="1085" customWidth="1"/>
    <col min="12777" max="12777" width="32.7109375" style="1085" customWidth="1"/>
    <col min="12778" max="12778" width="0" style="1085" hidden="1" customWidth="1"/>
    <col min="12779" max="12779" width="31.140625" style="1085" customWidth="1"/>
    <col min="12780" max="13029" width="11.42578125" style="1085"/>
    <col min="13030" max="13030" width="35.85546875" style="1085" customWidth="1"/>
    <col min="13031" max="13031" width="18.7109375" style="1085" customWidth="1"/>
    <col min="13032" max="13032" width="19.42578125" style="1085" customWidth="1"/>
    <col min="13033" max="13033" width="32.7109375" style="1085" customWidth="1"/>
    <col min="13034" max="13034" width="0" style="1085" hidden="1" customWidth="1"/>
    <col min="13035" max="13035" width="31.140625" style="1085" customWidth="1"/>
    <col min="13036" max="13285" width="11.42578125" style="1085"/>
    <col min="13286" max="13286" width="35.85546875" style="1085" customWidth="1"/>
    <col min="13287" max="13287" width="18.7109375" style="1085" customWidth="1"/>
    <col min="13288" max="13288" width="19.42578125" style="1085" customWidth="1"/>
    <col min="13289" max="13289" width="32.7109375" style="1085" customWidth="1"/>
    <col min="13290" max="13290" width="0" style="1085" hidden="1" customWidth="1"/>
    <col min="13291" max="13291" width="31.140625" style="1085" customWidth="1"/>
    <col min="13292" max="13541" width="11.42578125" style="1085"/>
    <col min="13542" max="13542" width="35.85546875" style="1085" customWidth="1"/>
    <col min="13543" max="13543" width="18.7109375" style="1085" customWidth="1"/>
    <col min="13544" max="13544" width="19.42578125" style="1085" customWidth="1"/>
    <col min="13545" max="13545" width="32.7109375" style="1085" customWidth="1"/>
    <col min="13546" max="13546" width="0" style="1085" hidden="1" customWidth="1"/>
    <col min="13547" max="13547" width="31.140625" style="1085" customWidth="1"/>
    <col min="13548" max="13797" width="11.42578125" style="1085"/>
    <col min="13798" max="13798" width="35.85546875" style="1085" customWidth="1"/>
    <col min="13799" max="13799" width="18.7109375" style="1085" customWidth="1"/>
    <col min="13800" max="13800" width="19.42578125" style="1085" customWidth="1"/>
    <col min="13801" max="13801" width="32.7109375" style="1085" customWidth="1"/>
    <col min="13802" max="13802" width="0" style="1085" hidden="1" customWidth="1"/>
    <col min="13803" max="13803" width="31.140625" style="1085" customWidth="1"/>
    <col min="13804" max="14053" width="11.42578125" style="1085"/>
    <col min="14054" max="14054" width="35.85546875" style="1085" customWidth="1"/>
    <col min="14055" max="14055" width="18.7109375" style="1085" customWidth="1"/>
    <col min="14056" max="14056" width="19.42578125" style="1085" customWidth="1"/>
    <col min="14057" max="14057" width="32.7109375" style="1085" customWidth="1"/>
    <col min="14058" max="14058" width="0" style="1085" hidden="1" customWidth="1"/>
    <col min="14059" max="14059" width="31.140625" style="1085" customWidth="1"/>
    <col min="14060" max="14309" width="11.42578125" style="1085"/>
    <col min="14310" max="14310" width="35.85546875" style="1085" customWidth="1"/>
    <col min="14311" max="14311" width="18.7109375" style="1085" customWidth="1"/>
    <col min="14312" max="14312" width="19.42578125" style="1085" customWidth="1"/>
    <col min="14313" max="14313" width="32.7109375" style="1085" customWidth="1"/>
    <col min="14314" max="14314" width="0" style="1085" hidden="1" customWidth="1"/>
    <col min="14315" max="14315" width="31.140625" style="1085" customWidth="1"/>
    <col min="14316" max="14565" width="11.42578125" style="1085"/>
    <col min="14566" max="14566" width="35.85546875" style="1085" customWidth="1"/>
    <col min="14567" max="14567" width="18.7109375" style="1085" customWidth="1"/>
    <col min="14568" max="14568" width="19.42578125" style="1085" customWidth="1"/>
    <col min="14569" max="14569" width="32.7109375" style="1085" customWidth="1"/>
    <col min="14570" max="14570" width="0" style="1085" hidden="1" customWidth="1"/>
    <col min="14571" max="14571" width="31.140625" style="1085" customWidth="1"/>
    <col min="14572" max="14821" width="11.42578125" style="1085"/>
    <col min="14822" max="14822" width="35.85546875" style="1085" customWidth="1"/>
    <col min="14823" max="14823" width="18.7109375" style="1085" customWidth="1"/>
    <col min="14824" max="14824" width="19.42578125" style="1085" customWidth="1"/>
    <col min="14825" max="14825" width="32.7109375" style="1085" customWidth="1"/>
    <col min="14826" max="14826" width="0" style="1085" hidden="1" customWidth="1"/>
    <col min="14827" max="14827" width="31.140625" style="1085" customWidth="1"/>
    <col min="14828" max="15077" width="11.42578125" style="1085"/>
    <col min="15078" max="15078" width="35.85546875" style="1085" customWidth="1"/>
    <col min="15079" max="15079" width="18.7109375" style="1085" customWidth="1"/>
    <col min="15080" max="15080" width="19.42578125" style="1085" customWidth="1"/>
    <col min="15081" max="15081" width="32.7109375" style="1085" customWidth="1"/>
    <col min="15082" max="15082" width="0" style="1085" hidden="1" customWidth="1"/>
    <col min="15083" max="15083" width="31.140625" style="1085" customWidth="1"/>
    <col min="15084" max="15333" width="11.42578125" style="1085"/>
    <col min="15334" max="15334" width="35.85546875" style="1085" customWidth="1"/>
    <col min="15335" max="15335" width="18.7109375" style="1085" customWidth="1"/>
    <col min="15336" max="15336" width="19.42578125" style="1085" customWidth="1"/>
    <col min="15337" max="15337" width="32.7109375" style="1085" customWidth="1"/>
    <col min="15338" max="15338" width="0" style="1085" hidden="1" customWidth="1"/>
    <col min="15339" max="15339" width="31.140625" style="1085" customWidth="1"/>
    <col min="15340" max="15589" width="11.42578125" style="1085"/>
    <col min="15590" max="15590" width="35.85546875" style="1085" customWidth="1"/>
    <col min="15591" max="15591" width="18.7109375" style="1085" customWidth="1"/>
    <col min="15592" max="15592" width="19.42578125" style="1085" customWidth="1"/>
    <col min="15593" max="15593" width="32.7109375" style="1085" customWidth="1"/>
    <col min="15594" max="15594" width="0" style="1085" hidden="1" customWidth="1"/>
    <col min="15595" max="15595" width="31.140625" style="1085" customWidth="1"/>
    <col min="15596" max="15845" width="11.42578125" style="1085"/>
    <col min="15846" max="15846" width="35.85546875" style="1085" customWidth="1"/>
    <col min="15847" max="15847" width="18.7109375" style="1085" customWidth="1"/>
    <col min="15848" max="15848" width="19.42578125" style="1085" customWidth="1"/>
    <col min="15849" max="15849" width="32.7109375" style="1085" customWidth="1"/>
    <col min="15850" max="15850" width="0" style="1085" hidden="1" customWidth="1"/>
    <col min="15851" max="15851" width="31.140625" style="1085" customWidth="1"/>
    <col min="15852" max="16101" width="11.42578125" style="1085"/>
    <col min="16102" max="16102" width="35.85546875" style="1085" customWidth="1"/>
    <col min="16103" max="16103" width="18.7109375" style="1085" customWidth="1"/>
    <col min="16104" max="16104" width="19.42578125" style="1085" customWidth="1"/>
    <col min="16105" max="16105" width="32.7109375" style="1085" customWidth="1"/>
    <col min="16106" max="16106" width="0" style="1085" hidden="1" customWidth="1"/>
    <col min="16107" max="16107" width="31.140625" style="1085" customWidth="1"/>
    <col min="16108" max="16356" width="11.42578125" style="1085"/>
    <col min="16357" max="16361" width="11.42578125" style="1085" customWidth="1"/>
    <col min="16362" max="16374" width="11.42578125" style="1085"/>
    <col min="16375" max="16379" width="11.42578125" style="1085" customWidth="1"/>
    <col min="16380" max="16384" width="11.42578125" style="1085"/>
  </cols>
  <sheetData>
    <row r="1" spans="1:6" s="1079" customFormat="1" ht="24.75" customHeight="1">
      <c r="A1" s="1078" t="s">
        <v>1235</v>
      </c>
      <c r="E1" s="1080" t="s">
        <v>1236</v>
      </c>
    </row>
    <row r="2" spans="1:6" s="1081" customFormat="1" ht="18.95" customHeight="1"/>
    <row r="3" spans="1:6" s="1082" customFormat="1" ht="18.95" customHeight="1">
      <c r="A3" s="1545" t="s">
        <v>2517</v>
      </c>
      <c r="B3" s="1546"/>
      <c r="C3" s="2663" t="s">
        <v>2516</v>
      </c>
      <c r="D3" s="2663"/>
      <c r="E3" s="2663"/>
      <c r="F3" s="1083"/>
    </row>
    <row r="4" spans="1:6" s="1084" customFormat="1" ht="20.25">
      <c r="A4" s="1078" t="s">
        <v>1632</v>
      </c>
      <c r="B4" s="1546"/>
      <c r="C4" s="1546"/>
      <c r="D4" s="1546"/>
      <c r="E4" s="1558" t="s">
        <v>1834</v>
      </c>
    </row>
    <row r="5" spans="1:6" s="1084" customFormat="1" ht="18.95" customHeight="1">
      <c r="A5" s="1546"/>
      <c r="B5" s="1546"/>
      <c r="C5" s="1546"/>
      <c r="D5" s="1546"/>
      <c r="E5" s="1546"/>
    </row>
    <row r="6" spans="1:6" s="1081" customFormat="1" ht="18.95" customHeight="1"/>
    <row r="7" spans="1:6" ht="15.75">
      <c r="A7" s="1690" t="s">
        <v>2236</v>
      </c>
      <c r="B7" s="1548" t="s">
        <v>1237</v>
      </c>
      <c r="C7" s="1548" t="s">
        <v>1238</v>
      </c>
      <c r="D7" s="1548" t="s">
        <v>11</v>
      </c>
      <c r="E7" s="1592" t="s">
        <v>2235</v>
      </c>
    </row>
    <row r="8" spans="1:6" ht="15.75">
      <c r="A8" s="1285"/>
      <c r="B8" s="1549" t="s">
        <v>1239</v>
      </c>
      <c r="C8" s="1549" t="s">
        <v>1240</v>
      </c>
      <c r="D8" s="1549" t="s">
        <v>10</v>
      </c>
      <c r="E8" s="1285"/>
    </row>
    <row r="9" spans="1:6" ht="14.25" customHeight="1">
      <c r="A9" s="1550"/>
      <c r="B9" s="1299"/>
      <c r="C9" s="1547"/>
      <c r="D9" s="1547"/>
      <c r="E9" s="1550"/>
    </row>
    <row r="10" spans="1:6" ht="27.6" customHeight="1">
      <c r="A10" s="1282" t="s">
        <v>1241</v>
      </c>
      <c r="B10" s="1287">
        <v>710</v>
      </c>
      <c r="C10" s="1287">
        <v>63</v>
      </c>
      <c r="D10" s="1288">
        <f>B10+C10</f>
        <v>773</v>
      </c>
      <c r="E10" s="1286" t="s">
        <v>1242</v>
      </c>
    </row>
    <row r="11" spans="1:6" ht="27.6" customHeight="1">
      <c r="A11" s="1282" t="s">
        <v>1243</v>
      </c>
      <c r="B11" s="1287">
        <v>497</v>
      </c>
      <c r="C11" s="1287">
        <v>50</v>
      </c>
      <c r="D11" s="1288">
        <f t="shared" ref="D11:D21" si="0">B11+C11</f>
        <v>547</v>
      </c>
      <c r="E11" s="1286" t="s">
        <v>48</v>
      </c>
    </row>
    <row r="12" spans="1:6" ht="27.6" customHeight="1">
      <c r="A12" s="1282" t="s">
        <v>1244</v>
      </c>
      <c r="B12" s="1287">
        <v>690</v>
      </c>
      <c r="C12" s="1287">
        <v>65</v>
      </c>
      <c r="D12" s="1288">
        <f t="shared" si="0"/>
        <v>755</v>
      </c>
      <c r="E12" s="1286" t="s">
        <v>1245</v>
      </c>
    </row>
    <row r="13" spans="1:6" ht="27.6" customHeight="1">
      <c r="A13" s="1283" t="s">
        <v>1246</v>
      </c>
      <c r="B13" s="1287">
        <v>995</v>
      </c>
      <c r="C13" s="1287">
        <v>110</v>
      </c>
      <c r="D13" s="1288">
        <f t="shared" si="0"/>
        <v>1105</v>
      </c>
      <c r="E13" s="1286" t="s">
        <v>1247</v>
      </c>
      <c r="F13" s="1089"/>
    </row>
    <row r="14" spans="1:6" ht="27.6" customHeight="1">
      <c r="A14" s="1282" t="s">
        <v>1248</v>
      </c>
      <c r="B14" s="1287">
        <v>425</v>
      </c>
      <c r="C14" s="1287">
        <v>35</v>
      </c>
      <c r="D14" s="1288">
        <f t="shared" si="0"/>
        <v>460</v>
      </c>
      <c r="E14" s="1286" t="s">
        <v>1249</v>
      </c>
      <c r="F14" s="1089"/>
    </row>
    <row r="15" spans="1:6" ht="27.6" customHeight="1">
      <c r="A15" s="1282" t="s">
        <v>114</v>
      </c>
      <c r="B15" s="1287">
        <v>911</v>
      </c>
      <c r="C15" s="1287">
        <v>146</v>
      </c>
      <c r="D15" s="1288">
        <f t="shared" si="0"/>
        <v>1057</v>
      </c>
      <c r="E15" s="1286" t="s">
        <v>1250</v>
      </c>
      <c r="F15" s="1089"/>
    </row>
    <row r="16" spans="1:6" ht="27.6" customHeight="1">
      <c r="A16" s="1282" t="s">
        <v>134</v>
      </c>
      <c r="B16" s="1287">
        <v>892</v>
      </c>
      <c r="C16" s="1287">
        <v>84</v>
      </c>
      <c r="D16" s="1288">
        <f t="shared" si="0"/>
        <v>976</v>
      </c>
      <c r="E16" s="1286" t="s">
        <v>1642</v>
      </c>
      <c r="F16" s="1089"/>
    </row>
    <row r="17" spans="1:6" ht="27.6" customHeight="1">
      <c r="A17" s="1282" t="s">
        <v>151</v>
      </c>
      <c r="B17" s="1287">
        <v>583</v>
      </c>
      <c r="C17" s="1287">
        <v>15</v>
      </c>
      <c r="D17" s="1288">
        <f t="shared" si="0"/>
        <v>598</v>
      </c>
      <c r="E17" s="1286" t="s">
        <v>648</v>
      </c>
      <c r="F17" s="1089"/>
    </row>
    <row r="18" spans="1:6" ht="27.6" customHeight="1">
      <c r="A18" s="1284" t="s">
        <v>1251</v>
      </c>
      <c r="B18" s="1287">
        <v>245</v>
      </c>
      <c r="C18" s="1287">
        <v>10</v>
      </c>
      <c r="D18" s="1288">
        <f t="shared" si="0"/>
        <v>255</v>
      </c>
      <c r="E18" s="1286" t="s">
        <v>1252</v>
      </c>
      <c r="F18" s="1089"/>
    </row>
    <row r="19" spans="1:6" ht="27.6" customHeight="1">
      <c r="A19" s="1285" t="s">
        <v>1253</v>
      </c>
      <c r="B19" s="1287">
        <v>5</v>
      </c>
      <c r="C19" s="1287">
        <v>4</v>
      </c>
      <c r="D19" s="1288">
        <f t="shared" si="0"/>
        <v>9</v>
      </c>
      <c r="E19" s="1285" t="s">
        <v>1254</v>
      </c>
      <c r="F19" s="1089"/>
    </row>
    <row r="20" spans="1:6" ht="27.6" customHeight="1">
      <c r="A20" s="1284" t="s">
        <v>187</v>
      </c>
      <c r="B20" s="1287">
        <v>25</v>
      </c>
      <c r="C20" s="1287">
        <v>11</v>
      </c>
      <c r="D20" s="1288">
        <f t="shared" si="0"/>
        <v>36</v>
      </c>
      <c r="E20" s="1286" t="s">
        <v>1255</v>
      </c>
      <c r="F20" s="1089"/>
    </row>
    <row r="21" spans="1:6" ht="27.6" customHeight="1">
      <c r="A21" s="1284" t="s">
        <v>2082</v>
      </c>
      <c r="B21" s="1287">
        <v>22</v>
      </c>
      <c r="C21" s="1287">
        <v>7</v>
      </c>
      <c r="D21" s="1288">
        <f t="shared" si="0"/>
        <v>29</v>
      </c>
      <c r="E21" s="1286" t="s">
        <v>1256</v>
      </c>
      <c r="F21" s="1089"/>
    </row>
    <row r="22" spans="1:6" ht="18" customHeight="1">
      <c r="A22" s="1282"/>
      <c r="B22" s="1299"/>
      <c r="C22" s="1551"/>
      <c r="D22" s="1551"/>
      <c r="E22" s="1286"/>
      <c r="F22" s="1089"/>
    </row>
    <row r="23" spans="1:6" ht="18" customHeight="1">
      <c r="A23" s="1296" t="s">
        <v>10</v>
      </c>
      <c r="B23" s="1552">
        <f>SUM(B10:B21)</f>
        <v>6000</v>
      </c>
      <c r="C23" s="1552">
        <f>SUM(C10:C21)</f>
        <v>600</v>
      </c>
      <c r="D23" s="1552">
        <f>SUM(D10:D21)</f>
        <v>6600</v>
      </c>
      <c r="E23" s="1297" t="s">
        <v>11</v>
      </c>
      <c r="F23" s="1089"/>
    </row>
    <row r="24" spans="1:6" ht="18" customHeight="1">
      <c r="A24" s="1280"/>
      <c r="B24" s="1279"/>
      <c r="C24" s="1281"/>
      <c r="D24" s="1281"/>
      <c r="E24" s="1088"/>
      <c r="F24" s="1089"/>
    </row>
    <row r="25" spans="1:6" ht="18" customHeight="1">
      <c r="A25" s="46"/>
      <c r="B25" s="1086"/>
      <c r="C25" s="1090"/>
      <c r="D25" s="1090"/>
      <c r="E25" s="1088"/>
      <c r="F25" s="1089"/>
    </row>
    <row r="26" spans="1:6" ht="18" customHeight="1">
      <c r="A26" s="1087"/>
      <c r="B26" s="1086"/>
      <c r="C26" s="1090"/>
      <c r="D26" s="1090"/>
      <c r="E26" s="1088"/>
      <c r="F26" s="1089"/>
    </row>
    <row r="27" spans="1:6" ht="18" customHeight="1">
      <c r="A27" s="46"/>
      <c r="B27" s="1086"/>
      <c r="C27" s="1090"/>
      <c r="D27" s="1090"/>
      <c r="E27" s="1088"/>
      <c r="F27" s="1089"/>
    </row>
    <row r="28" spans="1:6" ht="18" customHeight="1">
      <c r="F28" s="1089"/>
    </row>
    <row r="29" spans="1:6" ht="18" customHeight="1"/>
    <row r="30" spans="1:6" ht="15.95" customHeight="1">
      <c r="A30" s="1092"/>
      <c r="B30" s="1093"/>
      <c r="C30" s="1094"/>
      <c r="D30" s="1094"/>
      <c r="E30" s="1095"/>
    </row>
    <row r="31" spans="1:6" ht="15.95" customHeight="1">
      <c r="A31" s="1092"/>
      <c r="B31" s="1093"/>
      <c r="C31" s="1094"/>
      <c r="D31" s="1094"/>
      <c r="E31" s="1095"/>
    </row>
    <row r="32" spans="1:6" ht="15.95" customHeight="1">
      <c r="A32" s="1092"/>
      <c r="B32" s="1093"/>
      <c r="C32" s="1094"/>
      <c r="D32" s="1094"/>
      <c r="E32" s="1095"/>
    </row>
    <row r="33" spans="1:5" ht="15.95" customHeight="1">
      <c r="A33" s="1092"/>
      <c r="B33" s="1093"/>
      <c r="C33" s="1094"/>
      <c r="D33" s="1094"/>
      <c r="E33" s="1095"/>
    </row>
    <row r="34" spans="1:5" ht="15.95" customHeight="1">
      <c r="A34" s="1092"/>
      <c r="B34" s="1093"/>
      <c r="C34" s="1094"/>
      <c r="D34" s="1094"/>
      <c r="E34" s="1095"/>
    </row>
    <row r="35" spans="1:5" ht="15.95" customHeight="1">
      <c r="A35" s="1092"/>
      <c r="B35" s="1093"/>
      <c r="C35" s="1094"/>
      <c r="D35" s="1094"/>
      <c r="E35" s="1095"/>
    </row>
    <row r="36" spans="1:5" ht="15.95" customHeight="1">
      <c r="A36" s="1092"/>
      <c r="B36" s="1093"/>
      <c r="C36" s="1094"/>
      <c r="D36" s="1094"/>
      <c r="E36" s="1095"/>
    </row>
    <row r="37" spans="1:5" ht="15.95" customHeight="1">
      <c r="A37" s="1092"/>
      <c r="B37" s="1093"/>
      <c r="C37" s="1086"/>
      <c r="D37" s="1086"/>
      <c r="E37" s="1095"/>
    </row>
    <row r="38" spans="1:5" ht="15.95" customHeight="1">
      <c r="A38" s="1092"/>
      <c r="B38" s="1093"/>
      <c r="C38" s="1094"/>
      <c r="D38" s="1094"/>
      <c r="E38" s="1095"/>
    </row>
    <row r="39" spans="1:5" ht="15.95" customHeight="1">
      <c r="A39" s="1092"/>
      <c r="B39" s="1093"/>
      <c r="C39" s="1086"/>
      <c r="D39" s="1086"/>
      <c r="E39" s="1095"/>
    </row>
    <row r="40" spans="1:5" ht="14.25">
      <c r="A40" s="1097"/>
      <c r="B40" s="1097"/>
      <c r="E40" s="1096"/>
    </row>
    <row r="41" spans="1:5" ht="14.25">
      <c r="A41" s="1097"/>
      <c r="B41" s="1097"/>
      <c r="E41" s="1096"/>
    </row>
    <row r="42" spans="1:5" ht="14.25">
      <c r="A42" s="1097"/>
      <c r="B42" s="1097"/>
      <c r="E42" s="1096"/>
    </row>
    <row r="43" spans="1:5" s="1081" customFormat="1" ht="12.75" customHeight="1">
      <c r="A43" s="367" t="s">
        <v>1578</v>
      </c>
      <c r="B43" s="367"/>
      <c r="C43" s="367"/>
      <c r="D43" s="367"/>
      <c r="E43" s="490" t="s">
        <v>1577</v>
      </c>
    </row>
    <row r="44" spans="1:5" ht="14.25">
      <c r="A44" s="1097"/>
      <c r="B44" s="1097"/>
      <c r="E44" s="1096"/>
    </row>
    <row r="45" spans="1:5" ht="14.25">
      <c r="A45" s="1097"/>
      <c r="B45" s="1097"/>
      <c r="E45" s="1096"/>
    </row>
    <row r="46" spans="1:5" ht="14.25">
      <c r="A46" s="1097"/>
      <c r="B46" s="1097"/>
      <c r="E46" s="1096"/>
    </row>
    <row r="47" spans="1:5" s="1081" customFormat="1" ht="12.75" customHeight="1">
      <c r="A47" s="1098"/>
      <c r="B47" s="1099"/>
      <c r="C47" s="1083"/>
      <c r="D47" s="1083"/>
      <c r="E47" s="1099"/>
    </row>
    <row r="48" spans="1:5" s="1081" customFormat="1" ht="12.75" customHeight="1"/>
    <row r="51" spans="1:5">
      <c r="E51" s="1096"/>
    </row>
    <row r="52" spans="1:5">
      <c r="E52" s="1096"/>
    </row>
    <row r="60" spans="1:5">
      <c r="E60" s="1096"/>
    </row>
    <row r="61" spans="1:5">
      <c r="E61" s="1096"/>
    </row>
    <row r="62" spans="1:5">
      <c r="E62" s="1096"/>
    </row>
    <row r="63" spans="1:5">
      <c r="E63" s="1096"/>
    </row>
    <row r="64" spans="1:5">
      <c r="A64" s="1100"/>
      <c r="B64" s="1096"/>
      <c r="C64" s="1096"/>
      <c r="D64" s="1096"/>
      <c r="E64" s="1096"/>
    </row>
    <row r="65" spans="1:5">
      <c r="A65" s="1096"/>
      <c r="B65" s="1096"/>
      <c r="C65" s="1096"/>
      <c r="D65" s="1096"/>
      <c r="E65" s="1096"/>
    </row>
    <row r="66" spans="1:5">
      <c r="A66" s="1096"/>
      <c r="B66" s="1096"/>
      <c r="C66" s="1096"/>
      <c r="D66" s="1096"/>
      <c r="E66" s="1096"/>
    </row>
    <row r="67" spans="1:5">
      <c r="A67" s="1100"/>
      <c r="B67" s="1096"/>
      <c r="C67" s="1096"/>
      <c r="D67" s="1096"/>
      <c r="E67" s="1096"/>
    </row>
    <row r="68" spans="1:5">
      <c r="A68" s="1096"/>
      <c r="B68" s="1096"/>
      <c r="C68" s="1096"/>
      <c r="D68" s="1096"/>
      <c r="E68" s="1096"/>
    </row>
    <row r="69" spans="1:5">
      <c r="A69" s="1096"/>
      <c r="B69" s="1096"/>
      <c r="C69" s="1096"/>
      <c r="D69" s="1096"/>
      <c r="E69" s="1096"/>
    </row>
    <row r="86" spans="1:1">
      <c r="A86" s="1096"/>
    </row>
  </sheetData>
  <mergeCells count="1">
    <mergeCell ref="C3:E3"/>
  </mergeCells>
  <pageMargins left="0.78740157480314965" right="0.78740157480314965" top="1.1811023622047245" bottom="0.98425196850393704" header="0.51181102362204722" footer="0.51181102362204722"/>
  <pageSetup paperSize="9" scale="80" orientation="portrait" horizontalDpi="1200" verticalDpi="1200" r:id="rId1"/>
</worksheet>
</file>

<file path=xl/worksheets/sheet54.xml><?xml version="1.0" encoding="utf-8"?>
<worksheet xmlns="http://schemas.openxmlformats.org/spreadsheetml/2006/main" xmlns:r="http://schemas.openxmlformats.org/officeDocument/2006/relationships">
  <sheetPr syncVertical="1" syncRef="A1">
    <tabColor theme="9" tint="0.39997558519241921"/>
  </sheetPr>
  <dimension ref="A1:D40"/>
  <sheetViews>
    <sheetView showGridLines="0" view="pageLayout" zoomScale="70" zoomScalePageLayoutView="70" workbookViewId="0">
      <selection activeCell="A12" sqref="A12"/>
    </sheetView>
  </sheetViews>
  <sheetFormatPr baseColWidth="10" defaultColWidth="11" defaultRowHeight="12.75"/>
  <cols>
    <col min="1" max="1" width="34.7109375" style="1104" customWidth="1"/>
    <col min="2" max="2" width="19" style="1104" customWidth="1"/>
    <col min="3" max="3" width="17.140625" style="1104" customWidth="1"/>
    <col min="4" max="4" width="34.7109375" style="1104" customWidth="1"/>
    <col min="5" max="6" width="9.85546875" style="1104" customWidth="1"/>
    <col min="7" max="10" width="11" style="1104" customWidth="1"/>
    <col min="11" max="11" width="14.42578125" style="1104" customWidth="1"/>
    <col min="12" max="12" width="4.140625" style="1104" customWidth="1"/>
    <col min="13" max="13" width="13.28515625" style="1104" customWidth="1"/>
    <col min="14" max="14" width="28.140625" style="1104" customWidth="1"/>
    <col min="15" max="15" width="11" style="1104" customWidth="1"/>
    <col min="16" max="16" width="14.42578125" style="1104" customWidth="1"/>
    <col min="17" max="17" width="4.140625" style="1104" customWidth="1"/>
    <col min="18" max="19" width="11" style="1104" customWidth="1"/>
    <col min="20" max="20" width="14.42578125" style="1104" customWidth="1"/>
    <col min="21" max="21" width="4.140625" style="1104" customWidth="1"/>
    <col min="22" max="22" width="14.42578125" style="1104" customWidth="1"/>
    <col min="23" max="234" width="11" style="1104"/>
    <col min="235" max="235" width="34.7109375" style="1104" customWidth="1"/>
    <col min="236" max="236" width="19" style="1104" customWidth="1"/>
    <col min="237" max="237" width="17.140625" style="1104" customWidth="1"/>
    <col min="238" max="238" width="34.7109375" style="1104" customWidth="1"/>
    <col min="239" max="239" width="4.7109375" style="1104" customWidth="1"/>
    <col min="240" max="252" width="11" style="1104" customWidth="1"/>
    <col min="253" max="262" width="9.85546875" style="1104" customWidth="1"/>
    <col min="263" max="266" width="11" style="1104" customWidth="1"/>
    <col min="267" max="267" width="14.42578125" style="1104" customWidth="1"/>
    <col min="268" max="268" width="4.140625" style="1104" customWidth="1"/>
    <col min="269" max="269" width="13.28515625" style="1104" customWidth="1"/>
    <col min="270" max="270" width="28.140625" style="1104" customWidth="1"/>
    <col min="271" max="271" width="11" style="1104" customWidth="1"/>
    <col min="272" max="272" width="14.42578125" style="1104" customWidth="1"/>
    <col min="273" max="273" width="4.140625" style="1104" customWidth="1"/>
    <col min="274" max="275" width="11" style="1104" customWidth="1"/>
    <col min="276" max="276" width="14.42578125" style="1104" customWidth="1"/>
    <col min="277" max="277" width="4.140625" style="1104" customWidth="1"/>
    <col min="278" max="278" width="14.42578125" style="1104" customWidth="1"/>
    <col min="279" max="490" width="11" style="1104"/>
    <col min="491" max="491" width="34.7109375" style="1104" customWidth="1"/>
    <col min="492" max="492" width="19" style="1104" customWidth="1"/>
    <col min="493" max="493" width="17.140625" style="1104" customWidth="1"/>
    <col min="494" max="494" width="34.7109375" style="1104" customWidth="1"/>
    <col min="495" max="495" width="4.7109375" style="1104" customWidth="1"/>
    <col min="496" max="508" width="11" style="1104" customWidth="1"/>
    <col min="509" max="518" width="9.85546875" style="1104" customWidth="1"/>
    <col min="519" max="522" width="11" style="1104" customWidth="1"/>
    <col min="523" max="523" width="14.42578125" style="1104" customWidth="1"/>
    <col min="524" max="524" width="4.140625" style="1104" customWidth="1"/>
    <col min="525" max="525" width="13.28515625" style="1104" customWidth="1"/>
    <col min="526" max="526" width="28.140625" style="1104" customWidth="1"/>
    <col min="527" max="527" width="11" style="1104" customWidth="1"/>
    <col min="528" max="528" width="14.42578125" style="1104" customWidth="1"/>
    <col min="529" max="529" width="4.140625" style="1104" customWidth="1"/>
    <col min="530" max="531" width="11" style="1104" customWidth="1"/>
    <col min="532" max="532" width="14.42578125" style="1104" customWidth="1"/>
    <col min="533" max="533" width="4.140625" style="1104" customWidth="1"/>
    <col min="534" max="534" width="14.42578125" style="1104" customWidth="1"/>
    <col min="535" max="746" width="11" style="1104"/>
    <col min="747" max="747" width="34.7109375" style="1104" customWidth="1"/>
    <col min="748" max="748" width="19" style="1104" customWidth="1"/>
    <col min="749" max="749" width="17.140625" style="1104" customWidth="1"/>
    <col min="750" max="750" width="34.7109375" style="1104" customWidth="1"/>
    <col min="751" max="751" width="4.7109375" style="1104" customWidth="1"/>
    <col min="752" max="764" width="11" style="1104" customWidth="1"/>
    <col min="765" max="774" width="9.85546875" style="1104" customWidth="1"/>
    <col min="775" max="778" width="11" style="1104" customWidth="1"/>
    <col min="779" max="779" width="14.42578125" style="1104" customWidth="1"/>
    <col min="780" max="780" width="4.140625" style="1104" customWidth="1"/>
    <col min="781" max="781" width="13.28515625" style="1104" customWidth="1"/>
    <col min="782" max="782" width="28.140625" style="1104" customWidth="1"/>
    <col min="783" max="783" width="11" style="1104" customWidth="1"/>
    <col min="784" max="784" width="14.42578125" style="1104" customWidth="1"/>
    <col min="785" max="785" width="4.140625" style="1104" customWidth="1"/>
    <col min="786" max="787" width="11" style="1104" customWidth="1"/>
    <col min="788" max="788" width="14.42578125" style="1104" customWidth="1"/>
    <col min="789" max="789" width="4.140625" style="1104" customWidth="1"/>
    <col min="790" max="790" width="14.42578125" style="1104" customWidth="1"/>
    <col min="791" max="1002" width="11" style="1104"/>
    <col min="1003" max="1003" width="34.7109375" style="1104" customWidth="1"/>
    <col min="1004" max="1004" width="19" style="1104" customWidth="1"/>
    <col min="1005" max="1005" width="17.140625" style="1104" customWidth="1"/>
    <col min="1006" max="1006" width="34.7109375" style="1104" customWidth="1"/>
    <col min="1007" max="1007" width="4.7109375" style="1104" customWidth="1"/>
    <col min="1008" max="1020" width="11" style="1104" customWidth="1"/>
    <col min="1021" max="1030" width="9.85546875" style="1104" customWidth="1"/>
    <col min="1031" max="1034" width="11" style="1104" customWidth="1"/>
    <col min="1035" max="1035" width="14.42578125" style="1104" customWidth="1"/>
    <col min="1036" max="1036" width="4.140625" style="1104" customWidth="1"/>
    <col min="1037" max="1037" width="13.28515625" style="1104" customWidth="1"/>
    <col min="1038" max="1038" width="28.140625" style="1104" customWidth="1"/>
    <col min="1039" max="1039" width="11" style="1104" customWidth="1"/>
    <col min="1040" max="1040" width="14.42578125" style="1104" customWidth="1"/>
    <col min="1041" max="1041" width="4.140625" style="1104" customWidth="1"/>
    <col min="1042" max="1043" width="11" style="1104" customWidth="1"/>
    <col min="1044" max="1044" width="14.42578125" style="1104" customWidth="1"/>
    <col min="1045" max="1045" width="4.140625" style="1104" customWidth="1"/>
    <col min="1046" max="1046" width="14.42578125" style="1104" customWidth="1"/>
    <col min="1047" max="1258" width="11" style="1104"/>
    <col min="1259" max="1259" width="34.7109375" style="1104" customWidth="1"/>
    <col min="1260" max="1260" width="19" style="1104" customWidth="1"/>
    <col min="1261" max="1261" width="17.140625" style="1104" customWidth="1"/>
    <col min="1262" max="1262" width="34.7109375" style="1104" customWidth="1"/>
    <col min="1263" max="1263" width="4.7109375" style="1104" customWidth="1"/>
    <col min="1264" max="1276" width="11" style="1104" customWidth="1"/>
    <col min="1277" max="1286" width="9.85546875" style="1104" customWidth="1"/>
    <col min="1287" max="1290" width="11" style="1104" customWidth="1"/>
    <col min="1291" max="1291" width="14.42578125" style="1104" customWidth="1"/>
    <col min="1292" max="1292" width="4.140625" style="1104" customWidth="1"/>
    <col min="1293" max="1293" width="13.28515625" style="1104" customWidth="1"/>
    <col min="1294" max="1294" width="28.140625" style="1104" customWidth="1"/>
    <col min="1295" max="1295" width="11" style="1104" customWidth="1"/>
    <col min="1296" max="1296" width="14.42578125" style="1104" customWidth="1"/>
    <col min="1297" max="1297" width="4.140625" style="1104" customWidth="1"/>
    <col min="1298" max="1299" width="11" style="1104" customWidth="1"/>
    <col min="1300" max="1300" width="14.42578125" style="1104" customWidth="1"/>
    <col min="1301" max="1301" width="4.140625" style="1104" customWidth="1"/>
    <col min="1302" max="1302" width="14.42578125" style="1104" customWidth="1"/>
    <col min="1303" max="1514" width="11" style="1104"/>
    <col min="1515" max="1515" width="34.7109375" style="1104" customWidth="1"/>
    <col min="1516" max="1516" width="19" style="1104" customWidth="1"/>
    <col min="1517" max="1517" width="17.140625" style="1104" customWidth="1"/>
    <col min="1518" max="1518" width="34.7109375" style="1104" customWidth="1"/>
    <col min="1519" max="1519" width="4.7109375" style="1104" customWidth="1"/>
    <col min="1520" max="1532" width="11" style="1104" customWidth="1"/>
    <col min="1533" max="1542" width="9.85546875" style="1104" customWidth="1"/>
    <col min="1543" max="1546" width="11" style="1104" customWidth="1"/>
    <col min="1547" max="1547" width="14.42578125" style="1104" customWidth="1"/>
    <col min="1548" max="1548" width="4.140625" style="1104" customWidth="1"/>
    <col min="1549" max="1549" width="13.28515625" style="1104" customWidth="1"/>
    <col min="1550" max="1550" width="28.140625" style="1104" customWidth="1"/>
    <col min="1551" max="1551" width="11" style="1104" customWidth="1"/>
    <col min="1552" max="1552" width="14.42578125" style="1104" customWidth="1"/>
    <col min="1553" max="1553" width="4.140625" style="1104" customWidth="1"/>
    <col min="1554" max="1555" width="11" style="1104" customWidth="1"/>
    <col min="1556" max="1556" width="14.42578125" style="1104" customWidth="1"/>
    <col min="1557" max="1557" width="4.140625" style="1104" customWidth="1"/>
    <col min="1558" max="1558" width="14.42578125" style="1104" customWidth="1"/>
    <col min="1559" max="1770" width="11" style="1104"/>
    <col min="1771" max="1771" width="34.7109375" style="1104" customWidth="1"/>
    <col min="1772" max="1772" width="19" style="1104" customWidth="1"/>
    <col min="1773" max="1773" width="17.140625" style="1104" customWidth="1"/>
    <col min="1774" max="1774" width="34.7109375" style="1104" customWidth="1"/>
    <col min="1775" max="1775" width="4.7109375" style="1104" customWidth="1"/>
    <col min="1776" max="1788" width="11" style="1104" customWidth="1"/>
    <col min="1789" max="1798" width="9.85546875" style="1104" customWidth="1"/>
    <col min="1799" max="1802" width="11" style="1104" customWidth="1"/>
    <col min="1803" max="1803" width="14.42578125" style="1104" customWidth="1"/>
    <col min="1804" max="1804" width="4.140625" style="1104" customWidth="1"/>
    <col min="1805" max="1805" width="13.28515625" style="1104" customWidth="1"/>
    <col min="1806" max="1806" width="28.140625" style="1104" customWidth="1"/>
    <col min="1807" max="1807" width="11" style="1104" customWidth="1"/>
    <col min="1808" max="1808" width="14.42578125" style="1104" customWidth="1"/>
    <col min="1809" max="1809" width="4.140625" style="1104" customWidth="1"/>
    <col min="1810" max="1811" width="11" style="1104" customWidth="1"/>
    <col min="1812" max="1812" width="14.42578125" style="1104" customWidth="1"/>
    <col min="1813" max="1813" width="4.140625" style="1104" customWidth="1"/>
    <col min="1814" max="1814" width="14.42578125" style="1104" customWidth="1"/>
    <col min="1815" max="2026" width="11" style="1104"/>
    <col min="2027" max="2027" width="34.7109375" style="1104" customWidth="1"/>
    <col min="2028" max="2028" width="19" style="1104" customWidth="1"/>
    <col min="2029" max="2029" width="17.140625" style="1104" customWidth="1"/>
    <col min="2030" max="2030" width="34.7109375" style="1104" customWidth="1"/>
    <col min="2031" max="2031" width="4.7109375" style="1104" customWidth="1"/>
    <col min="2032" max="2044" width="11" style="1104" customWidth="1"/>
    <col min="2045" max="2054" width="9.85546875" style="1104" customWidth="1"/>
    <col min="2055" max="2058" width="11" style="1104" customWidth="1"/>
    <col min="2059" max="2059" width="14.42578125" style="1104" customWidth="1"/>
    <col min="2060" max="2060" width="4.140625" style="1104" customWidth="1"/>
    <col min="2061" max="2061" width="13.28515625" style="1104" customWidth="1"/>
    <col min="2062" max="2062" width="28.140625" style="1104" customWidth="1"/>
    <col min="2063" max="2063" width="11" style="1104" customWidth="1"/>
    <col min="2064" max="2064" width="14.42578125" style="1104" customWidth="1"/>
    <col min="2065" max="2065" width="4.140625" style="1104" customWidth="1"/>
    <col min="2066" max="2067" width="11" style="1104" customWidth="1"/>
    <col min="2068" max="2068" width="14.42578125" style="1104" customWidth="1"/>
    <col min="2069" max="2069" width="4.140625" style="1104" customWidth="1"/>
    <col min="2070" max="2070" width="14.42578125" style="1104" customWidth="1"/>
    <col min="2071" max="2282" width="11" style="1104"/>
    <col min="2283" max="2283" width="34.7109375" style="1104" customWidth="1"/>
    <col min="2284" max="2284" width="19" style="1104" customWidth="1"/>
    <col min="2285" max="2285" width="17.140625" style="1104" customWidth="1"/>
    <col min="2286" max="2286" width="34.7109375" style="1104" customWidth="1"/>
    <col min="2287" max="2287" width="4.7109375" style="1104" customWidth="1"/>
    <col min="2288" max="2300" width="11" style="1104" customWidth="1"/>
    <col min="2301" max="2310" width="9.85546875" style="1104" customWidth="1"/>
    <col min="2311" max="2314" width="11" style="1104" customWidth="1"/>
    <col min="2315" max="2315" width="14.42578125" style="1104" customWidth="1"/>
    <col min="2316" max="2316" width="4.140625" style="1104" customWidth="1"/>
    <col min="2317" max="2317" width="13.28515625" style="1104" customWidth="1"/>
    <col min="2318" max="2318" width="28.140625" style="1104" customWidth="1"/>
    <col min="2319" max="2319" width="11" style="1104" customWidth="1"/>
    <col min="2320" max="2320" width="14.42578125" style="1104" customWidth="1"/>
    <col min="2321" max="2321" width="4.140625" style="1104" customWidth="1"/>
    <col min="2322" max="2323" width="11" style="1104" customWidth="1"/>
    <col min="2324" max="2324" width="14.42578125" style="1104" customWidth="1"/>
    <col min="2325" max="2325" width="4.140625" style="1104" customWidth="1"/>
    <col min="2326" max="2326" width="14.42578125" style="1104" customWidth="1"/>
    <col min="2327" max="2538" width="11" style="1104"/>
    <col min="2539" max="2539" width="34.7109375" style="1104" customWidth="1"/>
    <col min="2540" max="2540" width="19" style="1104" customWidth="1"/>
    <col min="2541" max="2541" width="17.140625" style="1104" customWidth="1"/>
    <col min="2542" max="2542" width="34.7109375" style="1104" customWidth="1"/>
    <col min="2543" max="2543" width="4.7109375" style="1104" customWidth="1"/>
    <col min="2544" max="2556" width="11" style="1104" customWidth="1"/>
    <col min="2557" max="2566" width="9.85546875" style="1104" customWidth="1"/>
    <col min="2567" max="2570" width="11" style="1104" customWidth="1"/>
    <col min="2571" max="2571" width="14.42578125" style="1104" customWidth="1"/>
    <col min="2572" max="2572" width="4.140625" style="1104" customWidth="1"/>
    <col min="2573" max="2573" width="13.28515625" style="1104" customWidth="1"/>
    <col min="2574" max="2574" width="28.140625" style="1104" customWidth="1"/>
    <col min="2575" max="2575" width="11" style="1104" customWidth="1"/>
    <col min="2576" max="2576" width="14.42578125" style="1104" customWidth="1"/>
    <col min="2577" max="2577" width="4.140625" style="1104" customWidth="1"/>
    <col min="2578" max="2579" width="11" style="1104" customWidth="1"/>
    <col min="2580" max="2580" width="14.42578125" style="1104" customWidth="1"/>
    <col min="2581" max="2581" width="4.140625" style="1104" customWidth="1"/>
    <col min="2582" max="2582" width="14.42578125" style="1104" customWidth="1"/>
    <col min="2583" max="2794" width="11" style="1104"/>
    <col min="2795" max="2795" width="34.7109375" style="1104" customWidth="1"/>
    <col min="2796" max="2796" width="19" style="1104" customWidth="1"/>
    <col min="2797" max="2797" width="17.140625" style="1104" customWidth="1"/>
    <col min="2798" max="2798" width="34.7109375" style="1104" customWidth="1"/>
    <col min="2799" max="2799" width="4.7109375" style="1104" customWidth="1"/>
    <col min="2800" max="2812" width="11" style="1104" customWidth="1"/>
    <col min="2813" max="2822" width="9.85546875" style="1104" customWidth="1"/>
    <col min="2823" max="2826" width="11" style="1104" customWidth="1"/>
    <col min="2827" max="2827" width="14.42578125" style="1104" customWidth="1"/>
    <col min="2828" max="2828" width="4.140625" style="1104" customWidth="1"/>
    <col min="2829" max="2829" width="13.28515625" style="1104" customWidth="1"/>
    <col min="2830" max="2830" width="28.140625" style="1104" customWidth="1"/>
    <col min="2831" max="2831" width="11" style="1104" customWidth="1"/>
    <col min="2832" max="2832" width="14.42578125" style="1104" customWidth="1"/>
    <col min="2833" max="2833" width="4.140625" style="1104" customWidth="1"/>
    <col min="2834" max="2835" width="11" style="1104" customWidth="1"/>
    <col min="2836" max="2836" width="14.42578125" style="1104" customWidth="1"/>
    <col min="2837" max="2837" width="4.140625" style="1104" customWidth="1"/>
    <col min="2838" max="2838" width="14.42578125" style="1104" customWidth="1"/>
    <col min="2839" max="3050" width="11" style="1104"/>
    <col min="3051" max="3051" width="34.7109375" style="1104" customWidth="1"/>
    <col min="3052" max="3052" width="19" style="1104" customWidth="1"/>
    <col min="3053" max="3053" width="17.140625" style="1104" customWidth="1"/>
    <col min="3054" max="3054" width="34.7109375" style="1104" customWidth="1"/>
    <col min="3055" max="3055" width="4.7109375" style="1104" customWidth="1"/>
    <col min="3056" max="3068" width="11" style="1104" customWidth="1"/>
    <col min="3069" max="3078" width="9.85546875" style="1104" customWidth="1"/>
    <col min="3079" max="3082" width="11" style="1104" customWidth="1"/>
    <col min="3083" max="3083" width="14.42578125" style="1104" customWidth="1"/>
    <col min="3084" max="3084" width="4.140625" style="1104" customWidth="1"/>
    <col min="3085" max="3085" width="13.28515625" style="1104" customWidth="1"/>
    <col min="3086" max="3086" width="28.140625" style="1104" customWidth="1"/>
    <col min="3087" max="3087" width="11" style="1104" customWidth="1"/>
    <col min="3088" max="3088" width="14.42578125" style="1104" customWidth="1"/>
    <col min="3089" max="3089" width="4.140625" style="1104" customWidth="1"/>
    <col min="3090" max="3091" width="11" style="1104" customWidth="1"/>
    <col min="3092" max="3092" width="14.42578125" style="1104" customWidth="1"/>
    <col min="3093" max="3093" width="4.140625" style="1104" customWidth="1"/>
    <col min="3094" max="3094" width="14.42578125" style="1104" customWidth="1"/>
    <col min="3095" max="3306" width="11" style="1104"/>
    <col min="3307" max="3307" width="34.7109375" style="1104" customWidth="1"/>
    <col min="3308" max="3308" width="19" style="1104" customWidth="1"/>
    <col min="3309" max="3309" width="17.140625" style="1104" customWidth="1"/>
    <col min="3310" max="3310" width="34.7109375" style="1104" customWidth="1"/>
    <col min="3311" max="3311" width="4.7109375" style="1104" customWidth="1"/>
    <col min="3312" max="3324" width="11" style="1104" customWidth="1"/>
    <col min="3325" max="3334" width="9.85546875" style="1104" customWidth="1"/>
    <col min="3335" max="3338" width="11" style="1104" customWidth="1"/>
    <col min="3339" max="3339" width="14.42578125" style="1104" customWidth="1"/>
    <col min="3340" max="3340" width="4.140625" style="1104" customWidth="1"/>
    <col min="3341" max="3341" width="13.28515625" style="1104" customWidth="1"/>
    <col min="3342" max="3342" width="28.140625" style="1104" customWidth="1"/>
    <col min="3343" max="3343" width="11" style="1104" customWidth="1"/>
    <col min="3344" max="3344" width="14.42578125" style="1104" customWidth="1"/>
    <col min="3345" max="3345" width="4.140625" style="1104" customWidth="1"/>
    <col min="3346" max="3347" width="11" style="1104" customWidth="1"/>
    <col min="3348" max="3348" width="14.42578125" style="1104" customWidth="1"/>
    <col min="3349" max="3349" width="4.140625" style="1104" customWidth="1"/>
    <col min="3350" max="3350" width="14.42578125" style="1104" customWidth="1"/>
    <col min="3351" max="3562" width="11" style="1104"/>
    <col min="3563" max="3563" width="34.7109375" style="1104" customWidth="1"/>
    <col min="3564" max="3564" width="19" style="1104" customWidth="1"/>
    <col min="3565" max="3565" width="17.140625" style="1104" customWidth="1"/>
    <col min="3566" max="3566" width="34.7109375" style="1104" customWidth="1"/>
    <col min="3567" max="3567" width="4.7109375" style="1104" customWidth="1"/>
    <col min="3568" max="3580" width="11" style="1104" customWidth="1"/>
    <col min="3581" max="3590" width="9.85546875" style="1104" customWidth="1"/>
    <col min="3591" max="3594" width="11" style="1104" customWidth="1"/>
    <col min="3595" max="3595" width="14.42578125" style="1104" customWidth="1"/>
    <col min="3596" max="3596" width="4.140625" style="1104" customWidth="1"/>
    <col min="3597" max="3597" width="13.28515625" style="1104" customWidth="1"/>
    <col min="3598" max="3598" width="28.140625" style="1104" customWidth="1"/>
    <col min="3599" max="3599" width="11" style="1104" customWidth="1"/>
    <col min="3600" max="3600" width="14.42578125" style="1104" customWidth="1"/>
    <col min="3601" max="3601" width="4.140625" style="1104" customWidth="1"/>
    <col min="3602" max="3603" width="11" style="1104" customWidth="1"/>
    <col min="3604" max="3604" width="14.42578125" style="1104" customWidth="1"/>
    <col min="3605" max="3605" width="4.140625" style="1104" customWidth="1"/>
    <col min="3606" max="3606" width="14.42578125" style="1104" customWidth="1"/>
    <col min="3607" max="3818" width="11" style="1104"/>
    <col min="3819" max="3819" width="34.7109375" style="1104" customWidth="1"/>
    <col min="3820" max="3820" width="19" style="1104" customWidth="1"/>
    <col min="3821" max="3821" width="17.140625" style="1104" customWidth="1"/>
    <col min="3822" max="3822" width="34.7109375" style="1104" customWidth="1"/>
    <col min="3823" max="3823" width="4.7109375" style="1104" customWidth="1"/>
    <col min="3824" max="3836" width="11" style="1104" customWidth="1"/>
    <col min="3837" max="3846" width="9.85546875" style="1104" customWidth="1"/>
    <col min="3847" max="3850" width="11" style="1104" customWidth="1"/>
    <col min="3851" max="3851" width="14.42578125" style="1104" customWidth="1"/>
    <col min="3852" max="3852" width="4.140625" style="1104" customWidth="1"/>
    <col min="3853" max="3853" width="13.28515625" style="1104" customWidth="1"/>
    <col min="3854" max="3854" width="28.140625" style="1104" customWidth="1"/>
    <col min="3855" max="3855" width="11" style="1104" customWidth="1"/>
    <col min="3856" max="3856" width="14.42578125" style="1104" customWidth="1"/>
    <col min="3857" max="3857" width="4.140625" style="1104" customWidth="1"/>
    <col min="3858" max="3859" width="11" style="1104" customWidth="1"/>
    <col min="3860" max="3860" width="14.42578125" style="1104" customWidth="1"/>
    <col min="3861" max="3861" width="4.140625" style="1104" customWidth="1"/>
    <col min="3862" max="3862" width="14.42578125" style="1104" customWidth="1"/>
    <col min="3863" max="4074" width="11" style="1104"/>
    <col min="4075" max="4075" width="34.7109375" style="1104" customWidth="1"/>
    <col min="4076" max="4076" width="19" style="1104" customWidth="1"/>
    <col min="4077" max="4077" width="17.140625" style="1104" customWidth="1"/>
    <col min="4078" max="4078" width="34.7109375" style="1104" customWidth="1"/>
    <col min="4079" max="4079" width="4.7109375" style="1104" customWidth="1"/>
    <col min="4080" max="4092" width="11" style="1104" customWidth="1"/>
    <col min="4093" max="4102" width="9.85546875" style="1104" customWidth="1"/>
    <col min="4103" max="4106" width="11" style="1104" customWidth="1"/>
    <col min="4107" max="4107" width="14.42578125" style="1104" customWidth="1"/>
    <col min="4108" max="4108" width="4.140625" style="1104" customWidth="1"/>
    <col min="4109" max="4109" width="13.28515625" style="1104" customWidth="1"/>
    <col min="4110" max="4110" width="28.140625" style="1104" customWidth="1"/>
    <col min="4111" max="4111" width="11" style="1104" customWidth="1"/>
    <col min="4112" max="4112" width="14.42578125" style="1104" customWidth="1"/>
    <col min="4113" max="4113" width="4.140625" style="1104" customWidth="1"/>
    <col min="4114" max="4115" width="11" style="1104" customWidth="1"/>
    <col min="4116" max="4116" width="14.42578125" style="1104" customWidth="1"/>
    <col min="4117" max="4117" width="4.140625" style="1104" customWidth="1"/>
    <col min="4118" max="4118" width="14.42578125" style="1104" customWidth="1"/>
    <col min="4119" max="4330" width="11" style="1104"/>
    <col min="4331" max="4331" width="34.7109375" style="1104" customWidth="1"/>
    <col min="4332" max="4332" width="19" style="1104" customWidth="1"/>
    <col min="4333" max="4333" width="17.140625" style="1104" customWidth="1"/>
    <col min="4334" max="4334" width="34.7109375" style="1104" customWidth="1"/>
    <col min="4335" max="4335" width="4.7109375" style="1104" customWidth="1"/>
    <col min="4336" max="4348" width="11" style="1104" customWidth="1"/>
    <col min="4349" max="4358" width="9.85546875" style="1104" customWidth="1"/>
    <col min="4359" max="4362" width="11" style="1104" customWidth="1"/>
    <col min="4363" max="4363" width="14.42578125" style="1104" customWidth="1"/>
    <col min="4364" max="4364" width="4.140625" style="1104" customWidth="1"/>
    <col min="4365" max="4365" width="13.28515625" style="1104" customWidth="1"/>
    <col min="4366" max="4366" width="28.140625" style="1104" customWidth="1"/>
    <col min="4367" max="4367" width="11" style="1104" customWidth="1"/>
    <col min="4368" max="4368" width="14.42578125" style="1104" customWidth="1"/>
    <col min="4369" max="4369" width="4.140625" style="1104" customWidth="1"/>
    <col min="4370" max="4371" width="11" style="1104" customWidth="1"/>
    <col min="4372" max="4372" width="14.42578125" style="1104" customWidth="1"/>
    <col min="4373" max="4373" width="4.140625" style="1104" customWidth="1"/>
    <col min="4374" max="4374" width="14.42578125" style="1104" customWidth="1"/>
    <col min="4375" max="4586" width="11" style="1104"/>
    <col min="4587" max="4587" width="34.7109375" style="1104" customWidth="1"/>
    <col min="4588" max="4588" width="19" style="1104" customWidth="1"/>
    <col min="4589" max="4589" width="17.140625" style="1104" customWidth="1"/>
    <col min="4590" max="4590" width="34.7109375" style="1104" customWidth="1"/>
    <col min="4591" max="4591" width="4.7109375" style="1104" customWidth="1"/>
    <col min="4592" max="4604" width="11" style="1104" customWidth="1"/>
    <col min="4605" max="4614" width="9.85546875" style="1104" customWidth="1"/>
    <col min="4615" max="4618" width="11" style="1104" customWidth="1"/>
    <col min="4619" max="4619" width="14.42578125" style="1104" customWidth="1"/>
    <col min="4620" max="4620" width="4.140625" style="1104" customWidth="1"/>
    <col min="4621" max="4621" width="13.28515625" style="1104" customWidth="1"/>
    <col min="4622" max="4622" width="28.140625" style="1104" customWidth="1"/>
    <col min="4623" max="4623" width="11" style="1104" customWidth="1"/>
    <col min="4624" max="4624" width="14.42578125" style="1104" customWidth="1"/>
    <col min="4625" max="4625" width="4.140625" style="1104" customWidth="1"/>
    <col min="4626" max="4627" width="11" style="1104" customWidth="1"/>
    <col min="4628" max="4628" width="14.42578125" style="1104" customWidth="1"/>
    <col min="4629" max="4629" width="4.140625" style="1104" customWidth="1"/>
    <col min="4630" max="4630" width="14.42578125" style="1104" customWidth="1"/>
    <col min="4631" max="4842" width="11" style="1104"/>
    <col min="4843" max="4843" width="34.7109375" style="1104" customWidth="1"/>
    <col min="4844" max="4844" width="19" style="1104" customWidth="1"/>
    <col min="4845" max="4845" width="17.140625" style="1104" customWidth="1"/>
    <col min="4846" max="4846" width="34.7109375" style="1104" customWidth="1"/>
    <col min="4847" max="4847" width="4.7109375" style="1104" customWidth="1"/>
    <col min="4848" max="4860" width="11" style="1104" customWidth="1"/>
    <col min="4861" max="4870" width="9.85546875" style="1104" customWidth="1"/>
    <col min="4871" max="4874" width="11" style="1104" customWidth="1"/>
    <col min="4875" max="4875" width="14.42578125" style="1104" customWidth="1"/>
    <col min="4876" max="4876" width="4.140625" style="1104" customWidth="1"/>
    <col min="4877" max="4877" width="13.28515625" style="1104" customWidth="1"/>
    <col min="4878" max="4878" width="28.140625" style="1104" customWidth="1"/>
    <col min="4879" max="4879" width="11" style="1104" customWidth="1"/>
    <col min="4880" max="4880" width="14.42578125" style="1104" customWidth="1"/>
    <col min="4881" max="4881" width="4.140625" style="1104" customWidth="1"/>
    <col min="4882" max="4883" width="11" style="1104" customWidth="1"/>
    <col min="4884" max="4884" width="14.42578125" style="1104" customWidth="1"/>
    <col min="4885" max="4885" width="4.140625" style="1104" customWidth="1"/>
    <col min="4886" max="4886" width="14.42578125" style="1104" customWidth="1"/>
    <col min="4887" max="5098" width="11" style="1104"/>
    <col min="5099" max="5099" width="34.7109375" style="1104" customWidth="1"/>
    <col min="5100" max="5100" width="19" style="1104" customWidth="1"/>
    <col min="5101" max="5101" width="17.140625" style="1104" customWidth="1"/>
    <col min="5102" max="5102" width="34.7109375" style="1104" customWidth="1"/>
    <col min="5103" max="5103" width="4.7109375" style="1104" customWidth="1"/>
    <col min="5104" max="5116" width="11" style="1104" customWidth="1"/>
    <col min="5117" max="5126" width="9.85546875" style="1104" customWidth="1"/>
    <col min="5127" max="5130" width="11" style="1104" customWidth="1"/>
    <col min="5131" max="5131" width="14.42578125" style="1104" customWidth="1"/>
    <col min="5132" max="5132" width="4.140625" style="1104" customWidth="1"/>
    <col min="5133" max="5133" width="13.28515625" style="1104" customWidth="1"/>
    <col min="5134" max="5134" width="28.140625" style="1104" customWidth="1"/>
    <col min="5135" max="5135" width="11" style="1104" customWidth="1"/>
    <col min="5136" max="5136" width="14.42578125" style="1104" customWidth="1"/>
    <col min="5137" max="5137" width="4.140625" style="1104" customWidth="1"/>
    <col min="5138" max="5139" width="11" style="1104" customWidth="1"/>
    <col min="5140" max="5140" width="14.42578125" style="1104" customWidth="1"/>
    <col min="5141" max="5141" width="4.140625" style="1104" customWidth="1"/>
    <col min="5142" max="5142" width="14.42578125" style="1104" customWidth="1"/>
    <col min="5143" max="5354" width="11" style="1104"/>
    <col min="5355" max="5355" width="34.7109375" style="1104" customWidth="1"/>
    <col min="5356" max="5356" width="19" style="1104" customWidth="1"/>
    <col min="5357" max="5357" width="17.140625" style="1104" customWidth="1"/>
    <col min="5358" max="5358" width="34.7109375" style="1104" customWidth="1"/>
    <col min="5359" max="5359" width="4.7109375" style="1104" customWidth="1"/>
    <col min="5360" max="5372" width="11" style="1104" customWidth="1"/>
    <col min="5373" max="5382" width="9.85546875" style="1104" customWidth="1"/>
    <col min="5383" max="5386" width="11" style="1104" customWidth="1"/>
    <col min="5387" max="5387" width="14.42578125" style="1104" customWidth="1"/>
    <col min="5388" max="5388" width="4.140625" style="1104" customWidth="1"/>
    <col min="5389" max="5389" width="13.28515625" style="1104" customWidth="1"/>
    <col min="5390" max="5390" width="28.140625" style="1104" customWidth="1"/>
    <col min="5391" max="5391" width="11" style="1104" customWidth="1"/>
    <col min="5392" max="5392" width="14.42578125" style="1104" customWidth="1"/>
    <col min="5393" max="5393" width="4.140625" style="1104" customWidth="1"/>
    <col min="5394" max="5395" width="11" style="1104" customWidth="1"/>
    <col min="5396" max="5396" width="14.42578125" style="1104" customWidth="1"/>
    <col min="5397" max="5397" width="4.140625" style="1104" customWidth="1"/>
    <col min="5398" max="5398" width="14.42578125" style="1104" customWidth="1"/>
    <col min="5399" max="5610" width="11" style="1104"/>
    <col min="5611" max="5611" width="34.7109375" style="1104" customWidth="1"/>
    <col min="5612" max="5612" width="19" style="1104" customWidth="1"/>
    <col min="5613" max="5613" width="17.140625" style="1104" customWidth="1"/>
    <col min="5614" max="5614" width="34.7109375" style="1104" customWidth="1"/>
    <col min="5615" max="5615" width="4.7109375" style="1104" customWidth="1"/>
    <col min="5616" max="5628" width="11" style="1104" customWidth="1"/>
    <col min="5629" max="5638" width="9.85546875" style="1104" customWidth="1"/>
    <col min="5639" max="5642" width="11" style="1104" customWidth="1"/>
    <col min="5643" max="5643" width="14.42578125" style="1104" customWidth="1"/>
    <col min="5644" max="5644" width="4.140625" style="1104" customWidth="1"/>
    <col min="5645" max="5645" width="13.28515625" style="1104" customWidth="1"/>
    <col min="5646" max="5646" width="28.140625" style="1104" customWidth="1"/>
    <col min="5647" max="5647" width="11" style="1104" customWidth="1"/>
    <col min="5648" max="5648" width="14.42578125" style="1104" customWidth="1"/>
    <col min="5649" max="5649" width="4.140625" style="1104" customWidth="1"/>
    <col min="5650" max="5651" width="11" style="1104" customWidth="1"/>
    <col min="5652" max="5652" width="14.42578125" style="1104" customWidth="1"/>
    <col min="5653" max="5653" width="4.140625" style="1104" customWidth="1"/>
    <col min="5654" max="5654" width="14.42578125" style="1104" customWidth="1"/>
    <col min="5655" max="5866" width="11" style="1104"/>
    <col min="5867" max="5867" width="34.7109375" style="1104" customWidth="1"/>
    <col min="5868" max="5868" width="19" style="1104" customWidth="1"/>
    <col min="5869" max="5869" width="17.140625" style="1104" customWidth="1"/>
    <col min="5870" max="5870" width="34.7109375" style="1104" customWidth="1"/>
    <col min="5871" max="5871" width="4.7109375" style="1104" customWidth="1"/>
    <col min="5872" max="5884" width="11" style="1104" customWidth="1"/>
    <col min="5885" max="5894" width="9.85546875" style="1104" customWidth="1"/>
    <col min="5895" max="5898" width="11" style="1104" customWidth="1"/>
    <col min="5899" max="5899" width="14.42578125" style="1104" customWidth="1"/>
    <col min="5900" max="5900" width="4.140625" style="1104" customWidth="1"/>
    <col min="5901" max="5901" width="13.28515625" style="1104" customWidth="1"/>
    <col min="5902" max="5902" width="28.140625" style="1104" customWidth="1"/>
    <col min="5903" max="5903" width="11" style="1104" customWidth="1"/>
    <col min="5904" max="5904" width="14.42578125" style="1104" customWidth="1"/>
    <col min="5905" max="5905" width="4.140625" style="1104" customWidth="1"/>
    <col min="5906" max="5907" width="11" style="1104" customWidth="1"/>
    <col min="5908" max="5908" width="14.42578125" style="1104" customWidth="1"/>
    <col min="5909" max="5909" width="4.140625" style="1104" customWidth="1"/>
    <col min="5910" max="5910" width="14.42578125" style="1104" customWidth="1"/>
    <col min="5911" max="6122" width="11" style="1104"/>
    <col min="6123" max="6123" width="34.7109375" style="1104" customWidth="1"/>
    <col min="6124" max="6124" width="19" style="1104" customWidth="1"/>
    <col min="6125" max="6125" width="17.140625" style="1104" customWidth="1"/>
    <col min="6126" max="6126" width="34.7109375" style="1104" customWidth="1"/>
    <col min="6127" max="6127" width="4.7109375" style="1104" customWidth="1"/>
    <col min="6128" max="6140" width="11" style="1104" customWidth="1"/>
    <col min="6141" max="6150" width="9.85546875" style="1104" customWidth="1"/>
    <col min="6151" max="6154" width="11" style="1104" customWidth="1"/>
    <col min="6155" max="6155" width="14.42578125" style="1104" customWidth="1"/>
    <col min="6156" max="6156" width="4.140625" style="1104" customWidth="1"/>
    <col min="6157" max="6157" width="13.28515625" style="1104" customWidth="1"/>
    <col min="6158" max="6158" width="28.140625" style="1104" customWidth="1"/>
    <col min="6159" max="6159" width="11" style="1104" customWidth="1"/>
    <col min="6160" max="6160" width="14.42578125" style="1104" customWidth="1"/>
    <col min="6161" max="6161" width="4.140625" style="1104" customWidth="1"/>
    <col min="6162" max="6163" width="11" style="1104" customWidth="1"/>
    <col min="6164" max="6164" width="14.42578125" style="1104" customWidth="1"/>
    <col min="6165" max="6165" width="4.140625" style="1104" customWidth="1"/>
    <col min="6166" max="6166" width="14.42578125" style="1104" customWidth="1"/>
    <col min="6167" max="6378" width="11" style="1104"/>
    <col min="6379" max="6379" width="34.7109375" style="1104" customWidth="1"/>
    <col min="6380" max="6380" width="19" style="1104" customWidth="1"/>
    <col min="6381" max="6381" width="17.140625" style="1104" customWidth="1"/>
    <col min="6382" max="6382" width="34.7109375" style="1104" customWidth="1"/>
    <col min="6383" max="6383" width="4.7109375" style="1104" customWidth="1"/>
    <col min="6384" max="6396" width="11" style="1104" customWidth="1"/>
    <col min="6397" max="6406" width="9.85546875" style="1104" customWidth="1"/>
    <col min="6407" max="6410" width="11" style="1104" customWidth="1"/>
    <col min="6411" max="6411" width="14.42578125" style="1104" customWidth="1"/>
    <col min="6412" max="6412" width="4.140625" style="1104" customWidth="1"/>
    <col min="6413" max="6413" width="13.28515625" style="1104" customWidth="1"/>
    <col min="6414" max="6414" width="28.140625" style="1104" customWidth="1"/>
    <col min="6415" max="6415" width="11" style="1104" customWidth="1"/>
    <col min="6416" max="6416" width="14.42578125" style="1104" customWidth="1"/>
    <col min="6417" max="6417" width="4.140625" style="1104" customWidth="1"/>
    <col min="6418" max="6419" width="11" style="1104" customWidth="1"/>
    <col min="6420" max="6420" width="14.42578125" style="1104" customWidth="1"/>
    <col min="6421" max="6421" width="4.140625" style="1104" customWidth="1"/>
    <col min="6422" max="6422" width="14.42578125" style="1104" customWidth="1"/>
    <col min="6423" max="6634" width="11" style="1104"/>
    <col min="6635" max="6635" width="34.7109375" style="1104" customWidth="1"/>
    <col min="6636" max="6636" width="19" style="1104" customWidth="1"/>
    <col min="6637" max="6637" width="17.140625" style="1104" customWidth="1"/>
    <col min="6638" max="6638" width="34.7109375" style="1104" customWidth="1"/>
    <col min="6639" max="6639" width="4.7109375" style="1104" customWidth="1"/>
    <col min="6640" max="6652" width="11" style="1104" customWidth="1"/>
    <col min="6653" max="6662" width="9.85546875" style="1104" customWidth="1"/>
    <col min="6663" max="6666" width="11" style="1104" customWidth="1"/>
    <col min="6667" max="6667" width="14.42578125" style="1104" customWidth="1"/>
    <col min="6668" max="6668" width="4.140625" style="1104" customWidth="1"/>
    <col min="6669" max="6669" width="13.28515625" style="1104" customWidth="1"/>
    <col min="6670" max="6670" width="28.140625" style="1104" customWidth="1"/>
    <col min="6671" max="6671" width="11" style="1104" customWidth="1"/>
    <col min="6672" max="6672" width="14.42578125" style="1104" customWidth="1"/>
    <col min="6673" max="6673" width="4.140625" style="1104" customWidth="1"/>
    <col min="6674" max="6675" width="11" style="1104" customWidth="1"/>
    <col min="6676" max="6676" width="14.42578125" style="1104" customWidth="1"/>
    <col min="6677" max="6677" width="4.140625" style="1104" customWidth="1"/>
    <col min="6678" max="6678" width="14.42578125" style="1104" customWidth="1"/>
    <col min="6679" max="6890" width="11" style="1104"/>
    <col min="6891" max="6891" width="34.7109375" style="1104" customWidth="1"/>
    <col min="6892" max="6892" width="19" style="1104" customWidth="1"/>
    <col min="6893" max="6893" width="17.140625" style="1104" customWidth="1"/>
    <col min="6894" max="6894" width="34.7109375" style="1104" customWidth="1"/>
    <col min="6895" max="6895" width="4.7109375" style="1104" customWidth="1"/>
    <col min="6896" max="6908" width="11" style="1104" customWidth="1"/>
    <col min="6909" max="6918" width="9.85546875" style="1104" customWidth="1"/>
    <col min="6919" max="6922" width="11" style="1104" customWidth="1"/>
    <col min="6923" max="6923" width="14.42578125" style="1104" customWidth="1"/>
    <col min="6924" max="6924" width="4.140625" style="1104" customWidth="1"/>
    <col min="6925" max="6925" width="13.28515625" style="1104" customWidth="1"/>
    <col min="6926" max="6926" width="28.140625" style="1104" customWidth="1"/>
    <col min="6927" max="6927" width="11" style="1104" customWidth="1"/>
    <col min="6928" max="6928" width="14.42578125" style="1104" customWidth="1"/>
    <col min="6929" max="6929" width="4.140625" style="1104" customWidth="1"/>
    <col min="6930" max="6931" width="11" style="1104" customWidth="1"/>
    <col min="6932" max="6932" width="14.42578125" style="1104" customWidth="1"/>
    <col min="6933" max="6933" width="4.140625" style="1104" customWidth="1"/>
    <col min="6934" max="6934" width="14.42578125" style="1104" customWidth="1"/>
    <col min="6935" max="7146" width="11" style="1104"/>
    <col min="7147" max="7147" width="34.7109375" style="1104" customWidth="1"/>
    <col min="7148" max="7148" width="19" style="1104" customWidth="1"/>
    <col min="7149" max="7149" width="17.140625" style="1104" customWidth="1"/>
    <col min="7150" max="7150" width="34.7109375" style="1104" customWidth="1"/>
    <col min="7151" max="7151" width="4.7109375" style="1104" customWidth="1"/>
    <col min="7152" max="7164" width="11" style="1104" customWidth="1"/>
    <col min="7165" max="7174" width="9.85546875" style="1104" customWidth="1"/>
    <col min="7175" max="7178" width="11" style="1104" customWidth="1"/>
    <col min="7179" max="7179" width="14.42578125" style="1104" customWidth="1"/>
    <col min="7180" max="7180" width="4.140625" style="1104" customWidth="1"/>
    <col min="7181" max="7181" width="13.28515625" style="1104" customWidth="1"/>
    <col min="7182" max="7182" width="28.140625" style="1104" customWidth="1"/>
    <col min="7183" max="7183" width="11" style="1104" customWidth="1"/>
    <col min="7184" max="7184" width="14.42578125" style="1104" customWidth="1"/>
    <col min="7185" max="7185" width="4.140625" style="1104" customWidth="1"/>
    <col min="7186" max="7187" width="11" style="1104" customWidth="1"/>
    <col min="7188" max="7188" width="14.42578125" style="1104" customWidth="1"/>
    <col min="7189" max="7189" width="4.140625" style="1104" customWidth="1"/>
    <col min="7190" max="7190" width="14.42578125" style="1104" customWidth="1"/>
    <col min="7191" max="7402" width="11" style="1104"/>
    <col min="7403" max="7403" width="34.7109375" style="1104" customWidth="1"/>
    <col min="7404" max="7404" width="19" style="1104" customWidth="1"/>
    <col min="7405" max="7405" width="17.140625" style="1104" customWidth="1"/>
    <col min="7406" max="7406" width="34.7109375" style="1104" customWidth="1"/>
    <col min="7407" max="7407" width="4.7109375" style="1104" customWidth="1"/>
    <col min="7408" max="7420" width="11" style="1104" customWidth="1"/>
    <col min="7421" max="7430" width="9.85546875" style="1104" customWidth="1"/>
    <col min="7431" max="7434" width="11" style="1104" customWidth="1"/>
    <col min="7435" max="7435" width="14.42578125" style="1104" customWidth="1"/>
    <col min="7436" max="7436" width="4.140625" style="1104" customWidth="1"/>
    <col min="7437" max="7437" width="13.28515625" style="1104" customWidth="1"/>
    <col min="7438" max="7438" width="28.140625" style="1104" customWidth="1"/>
    <col min="7439" max="7439" width="11" style="1104" customWidth="1"/>
    <col min="7440" max="7440" width="14.42578125" style="1104" customWidth="1"/>
    <col min="7441" max="7441" width="4.140625" style="1104" customWidth="1"/>
    <col min="7442" max="7443" width="11" style="1104" customWidth="1"/>
    <col min="7444" max="7444" width="14.42578125" style="1104" customWidth="1"/>
    <col min="7445" max="7445" width="4.140625" style="1104" customWidth="1"/>
    <col min="7446" max="7446" width="14.42578125" style="1104" customWidth="1"/>
    <col min="7447" max="7658" width="11" style="1104"/>
    <col min="7659" max="7659" width="34.7109375" style="1104" customWidth="1"/>
    <col min="7660" max="7660" width="19" style="1104" customWidth="1"/>
    <col min="7661" max="7661" width="17.140625" style="1104" customWidth="1"/>
    <col min="7662" max="7662" width="34.7109375" style="1104" customWidth="1"/>
    <col min="7663" max="7663" width="4.7109375" style="1104" customWidth="1"/>
    <col min="7664" max="7676" width="11" style="1104" customWidth="1"/>
    <col min="7677" max="7686" width="9.85546875" style="1104" customWidth="1"/>
    <col min="7687" max="7690" width="11" style="1104" customWidth="1"/>
    <col min="7691" max="7691" width="14.42578125" style="1104" customWidth="1"/>
    <col min="7692" max="7692" width="4.140625" style="1104" customWidth="1"/>
    <col min="7693" max="7693" width="13.28515625" style="1104" customWidth="1"/>
    <col min="7694" max="7694" width="28.140625" style="1104" customWidth="1"/>
    <col min="7695" max="7695" width="11" style="1104" customWidth="1"/>
    <col min="7696" max="7696" width="14.42578125" style="1104" customWidth="1"/>
    <col min="7697" max="7697" width="4.140625" style="1104" customWidth="1"/>
    <col min="7698" max="7699" width="11" style="1104" customWidth="1"/>
    <col min="7700" max="7700" width="14.42578125" style="1104" customWidth="1"/>
    <col min="7701" max="7701" width="4.140625" style="1104" customWidth="1"/>
    <col min="7702" max="7702" width="14.42578125" style="1104" customWidth="1"/>
    <col min="7703" max="7914" width="11" style="1104"/>
    <col min="7915" max="7915" width="34.7109375" style="1104" customWidth="1"/>
    <col min="7916" max="7916" width="19" style="1104" customWidth="1"/>
    <col min="7917" max="7917" width="17.140625" style="1104" customWidth="1"/>
    <col min="7918" max="7918" width="34.7109375" style="1104" customWidth="1"/>
    <col min="7919" max="7919" width="4.7109375" style="1104" customWidth="1"/>
    <col min="7920" max="7932" width="11" style="1104" customWidth="1"/>
    <col min="7933" max="7942" width="9.85546875" style="1104" customWidth="1"/>
    <col min="7943" max="7946" width="11" style="1104" customWidth="1"/>
    <col min="7947" max="7947" width="14.42578125" style="1104" customWidth="1"/>
    <col min="7948" max="7948" width="4.140625" style="1104" customWidth="1"/>
    <col min="7949" max="7949" width="13.28515625" style="1104" customWidth="1"/>
    <col min="7950" max="7950" width="28.140625" style="1104" customWidth="1"/>
    <col min="7951" max="7951" width="11" style="1104" customWidth="1"/>
    <col min="7952" max="7952" width="14.42578125" style="1104" customWidth="1"/>
    <col min="7953" max="7953" width="4.140625" style="1104" customWidth="1"/>
    <col min="7954" max="7955" width="11" style="1104" customWidth="1"/>
    <col min="7956" max="7956" width="14.42578125" style="1104" customWidth="1"/>
    <col min="7957" max="7957" width="4.140625" style="1104" customWidth="1"/>
    <col min="7958" max="7958" width="14.42578125" style="1104" customWidth="1"/>
    <col min="7959" max="8170" width="11" style="1104"/>
    <col min="8171" max="8171" width="34.7109375" style="1104" customWidth="1"/>
    <col min="8172" max="8172" width="19" style="1104" customWidth="1"/>
    <col min="8173" max="8173" width="17.140625" style="1104" customWidth="1"/>
    <col min="8174" max="8174" width="34.7109375" style="1104" customWidth="1"/>
    <col min="8175" max="8175" width="4.7109375" style="1104" customWidth="1"/>
    <col min="8176" max="8188" width="11" style="1104" customWidth="1"/>
    <col min="8189" max="8198" width="9.85546875" style="1104" customWidth="1"/>
    <col min="8199" max="8202" width="11" style="1104" customWidth="1"/>
    <col min="8203" max="8203" width="14.42578125" style="1104" customWidth="1"/>
    <col min="8204" max="8204" width="4.140625" style="1104" customWidth="1"/>
    <col min="8205" max="8205" width="13.28515625" style="1104" customWidth="1"/>
    <col min="8206" max="8206" width="28.140625" style="1104" customWidth="1"/>
    <col min="8207" max="8207" width="11" style="1104" customWidth="1"/>
    <col min="8208" max="8208" width="14.42578125" style="1104" customWidth="1"/>
    <col min="8209" max="8209" width="4.140625" style="1104" customWidth="1"/>
    <col min="8210" max="8211" width="11" style="1104" customWidth="1"/>
    <col min="8212" max="8212" width="14.42578125" style="1104" customWidth="1"/>
    <col min="8213" max="8213" width="4.140625" style="1104" customWidth="1"/>
    <col min="8214" max="8214" width="14.42578125" style="1104" customWidth="1"/>
    <col min="8215" max="8426" width="11" style="1104"/>
    <col min="8427" max="8427" width="34.7109375" style="1104" customWidth="1"/>
    <col min="8428" max="8428" width="19" style="1104" customWidth="1"/>
    <col min="8429" max="8429" width="17.140625" style="1104" customWidth="1"/>
    <col min="8430" max="8430" width="34.7109375" style="1104" customWidth="1"/>
    <col min="8431" max="8431" width="4.7109375" style="1104" customWidth="1"/>
    <col min="8432" max="8444" width="11" style="1104" customWidth="1"/>
    <col min="8445" max="8454" width="9.85546875" style="1104" customWidth="1"/>
    <col min="8455" max="8458" width="11" style="1104" customWidth="1"/>
    <col min="8459" max="8459" width="14.42578125" style="1104" customWidth="1"/>
    <col min="8460" max="8460" width="4.140625" style="1104" customWidth="1"/>
    <col min="8461" max="8461" width="13.28515625" style="1104" customWidth="1"/>
    <col min="8462" max="8462" width="28.140625" style="1104" customWidth="1"/>
    <col min="8463" max="8463" width="11" style="1104" customWidth="1"/>
    <col min="8464" max="8464" width="14.42578125" style="1104" customWidth="1"/>
    <col min="8465" max="8465" width="4.140625" style="1104" customWidth="1"/>
    <col min="8466" max="8467" width="11" style="1104" customWidth="1"/>
    <col min="8468" max="8468" width="14.42578125" style="1104" customWidth="1"/>
    <col min="8469" max="8469" width="4.140625" style="1104" customWidth="1"/>
    <col min="8470" max="8470" width="14.42578125" style="1104" customWidth="1"/>
    <col min="8471" max="8682" width="11" style="1104"/>
    <col min="8683" max="8683" width="34.7109375" style="1104" customWidth="1"/>
    <col min="8684" max="8684" width="19" style="1104" customWidth="1"/>
    <col min="8685" max="8685" width="17.140625" style="1104" customWidth="1"/>
    <col min="8686" max="8686" width="34.7109375" style="1104" customWidth="1"/>
    <col min="8687" max="8687" width="4.7109375" style="1104" customWidth="1"/>
    <col min="8688" max="8700" width="11" style="1104" customWidth="1"/>
    <col min="8701" max="8710" width="9.85546875" style="1104" customWidth="1"/>
    <col min="8711" max="8714" width="11" style="1104" customWidth="1"/>
    <col min="8715" max="8715" width="14.42578125" style="1104" customWidth="1"/>
    <col min="8716" max="8716" width="4.140625" style="1104" customWidth="1"/>
    <col min="8717" max="8717" width="13.28515625" style="1104" customWidth="1"/>
    <col min="8718" max="8718" width="28.140625" style="1104" customWidth="1"/>
    <col min="8719" max="8719" width="11" style="1104" customWidth="1"/>
    <col min="8720" max="8720" width="14.42578125" style="1104" customWidth="1"/>
    <col min="8721" max="8721" width="4.140625" style="1104" customWidth="1"/>
    <col min="8722" max="8723" width="11" style="1104" customWidth="1"/>
    <col min="8724" max="8724" width="14.42578125" style="1104" customWidth="1"/>
    <col min="8725" max="8725" width="4.140625" style="1104" customWidth="1"/>
    <col min="8726" max="8726" width="14.42578125" style="1104" customWidth="1"/>
    <col min="8727" max="8938" width="11" style="1104"/>
    <col min="8939" max="8939" width="34.7109375" style="1104" customWidth="1"/>
    <col min="8940" max="8940" width="19" style="1104" customWidth="1"/>
    <col min="8941" max="8941" width="17.140625" style="1104" customWidth="1"/>
    <col min="8942" max="8942" width="34.7109375" style="1104" customWidth="1"/>
    <col min="8943" max="8943" width="4.7109375" style="1104" customWidth="1"/>
    <col min="8944" max="8956" width="11" style="1104" customWidth="1"/>
    <col min="8957" max="8966" width="9.85546875" style="1104" customWidth="1"/>
    <col min="8967" max="8970" width="11" style="1104" customWidth="1"/>
    <col min="8971" max="8971" width="14.42578125" style="1104" customWidth="1"/>
    <col min="8972" max="8972" width="4.140625" style="1104" customWidth="1"/>
    <col min="8973" max="8973" width="13.28515625" style="1104" customWidth="1"/>
    <col min="8974" max="8974" width="28.140625" style="1104" customWidth="1"/>
    <col min="8975" max="8975" width="11" style="1104" customWidth="1"/>
    <col min="8976" max="8976" width="14.42578125" style="1104" customWidth="1"/>
    <col min="8977" max="8977" width="4.140625" style="1104" customWidth="1"/>
    <col min="8978" max="8979" width="11" style="1104" customWidth="1"/>
    <col min="8980" max="8980" width="14.42578125" style="1104" customWidth="1"/>
    <col min="8981" max="8981" width="4.140625" style="1104" customWidth="1"/>
    <col min="8982" max="8982" width="14.42578125" style="1104" customWidth="1"/>
    <col min="8983" max="9194" width="11" style="1104"/>
    <col min="9195" max="9195" width="34.7109375" style="1104" customWidth="1"/>
    <col min="9196" max="9196" width="19" style="1104" customWidth="1"/>
    <col min="9197" max="9197" width="17.140625" style="1104" customWidth="1"/>
    <col min="9198" max="9198" width="34.7109375" style="1104" customWidth="1"/>
    <col min="9199" max="9199" width="4.7109375" style="1104" customWidth="1"/>
    <col min="9200" max="9212" width="11" style="1104" customWidth="1"/>
    <col min="9213" max="9222" width="9.85546875" style="1104" customWidth="1"/>
    <col min="9223" max="9226" width="11" style="1104" customWidth="1"/>
    <col min="9227" max="9227" width="14.42578125" style="1104" customWidth="1"/>
    <col min="9228" max="9228" width="4.140625" style="1104" customWidth="1"/>
    <col min="9229" max="9229" width="13.28515625" style="1104" customWidth="1"/>
    <col min="9230" max="9230" width="28.140625" style="1104" customWidth="1"/>
    <col min="9231" max="9231" width="11" style="1104" customWidth="1"/>
    <col min="9232" max="9232" width="14.42578125" style="1104" customWidth="1"/>
    <col min="9233" max="9233" width="4.140625" style="1104" customWidth="1"/>
    <col min="9234" max="9235" width="11" style="1104" customWidth="1"/>
    <col min="9236" max="9236" width="14.42578125" style="1104" customWidth="1"/>
    <col min="9237" max="9237" width="4.140625" style="1104" customWidth="1"/>
    <col min="9238" max="9238" width="14.42578125" style="1104" customWidth="1"/>
    <col min="9239" max="9450" width="11" style="1104"/>
    <col min="9451" max="9451" width="34.7109375" style="1104" customWidth="1"/>
    <col min="9452" max="9452" width="19" style="1104" customWidth="1"/>
    <col min="9453" max="9453" width="17.140625" style="1104" customWidth="1"/>
    <col min="9454" max="9454" width="34.7109375" style="1104" customWidth="1"/>
    <col min="9455" max="9455" width="4.7109375" style="1104" customWidth="1"/>
    <col min="9456" max="9468" width="11" style="1104" customWidth="1"/>
    <col min="9469" max="9478" width="9.85546875" style="1104" customWidth="1"/>
    <col min="9479" max="9482" width="11" style="1104" customWidth="1"/>
    <col min="9483" max="9483" width="14.42578125" style="1104" customWidth="1"/>
    <col min="9484" max="9484" width="4.140625" style="1104" customWidth="1"/>
    <col min="9485" max="9485" width="13.28515625" style="1104" customWidth="1"/>
    <col min="9486" max="9486" width="28.140625" style="1104" customWidth="1"/>
    <col min="9487" max="9487" width="11" style="1104" customWidth="1"/>
    <col min="9488" max="9488" width="14.42578125" style="1104" customWidth="1"/>
    <col min="9489" max="9489" width="4.140625" style="1104" customWidth="1"/>
    <col min="9490" max="9491" width="11" style="1104" customWidth="1"/>
    <col min="9492" max="9492" width="14.42578125" style="1104" customWidth="1"/>
    <col min="9493" max="9493" width="4.140625" style="1104" customWidth="1"/>
    <col min="9494" max="9494" width="14.42578125" style="1104" customWidth="1"/>
    <col min="9495" max="9706" width="11" style="1104"/>
    <col min="9707" max="9707" width="34.7109375" style="1104" customWidth="1"/>
    <col min="9708" max="9708" width="19" style="1104" customWidth="1"/>
    <col min="9709" max="9709" width="17.140625" style="1104" customWidth="1"/>
    <col min="9710" max="9710" width="34.7109375" style="1104" customWidth="1"/>
    <col min="9711" max="9711" width="4.7109375" style="1104" customWidth="1"/>
    <col min="9712" max="9724" width="11" style="1104" customWidth="1"/>
    <col min="9725" max="9734" width="9.85546875" style="1104" customWidth="1"/>
    <col min="9735" max="9738" width="11" style="1104" customWidth="1"/>
    <col min="9739" max="9739" width="14.42578125" style="1104" customWidth="1"/>
    <col min="9740" max="9740" width="4.140625" style="1104" customWidth="1"/>
    <col min="9741" max="9741" width="13.28515625" style="1104" customWidth="1"/>
    <col min="9742" max="9742" width="28.140625" style="1104" customWidth="1"/>
    <col min="9743" max="9743" width="11" style="1104" customWidth="1"/>
    <col min="9744" max="9744" width="14.42578125" style="1104" customWidth="1"/>
    <col min="9745" max="9745" width="4.140625" style="1104" customWidth="1"/>
    <col min="9746" max="9747" width="11" style="1104" customWidth="1"/>
    <col min="9748" max="9748" width="14.42578125" style="1104" customWidth="1"/>
    <col min="9749" max="9749" width="4.140625" style="1104" customWidth="1"/>
    <col min="9750" max="9750" width="14.42578125" style="1104" customWidth="1"/>
    <col min="9751" max="9962" width="11" style="1104"/>
    <col min="9963" max="9963" width="34.7109375" style="1104" customWidth="1"/>
    <col min="9964" max="9964" width="19" style="1104" customWidth="1"/>
    <col min="9965" max="9965" width="17.140625" style="1104" customWidth="1"/>
    <col min="9966" max="9966" width="34.7109375" style="1104" customWidth="1"/>
    <col min="9967" max="9967" width="4.7109375" style="1104" customWidth="1"/>
    <col min="9968" max="9980" width="11" style="1104" customWidth="1"/>
    <col min="9981" max="9990" width="9.85546875" style="1104" customWidth="1"/>
    <col min="9991" max="9994" width="11" style="1104" customWidth="1"/>
    <col min="9995" max="9995" width="14.42578125" style="1104" customWidth="1"/>
    <col min="9996" max="9996" width="4.140625" style="1104" customWidth="1"/>
    <col min="9997" max="9997" width="13.28515625" style="1104" customWidth="1"/>
    <col min="9998" max="9998" width="28.140625" style="1104" customWidth="1"/>
    <col min="9999" max="9999" width="11" style="1104" customWidth="1"/>
    <col min="10000" max="10000" width="14.42578125" style="1104" customWidth="1"/>
    <col min="10001" max="10001" width="4.140625" style="1104" customWidth="1"/>
    <col min="10002" max="10003" width="11" style="1104" customWidth="1"/>
    <col min="10004" max="10004" width="14.42578125" style="1104" customWidth="1"/>
    <col min="10005" max="10005" width="4.140625" style="1104" customWidth="1"/>
    <col min="10006" max="10006" width="14.42578125" style="1104" customWidth="1"/>
    <col min="10007" max="10218" width="11" style="1104"/>
    <col min="10219" max="10219" width="34.7109375" style="1104" customWidth="1"/>
    <col min="10220" max="10220" width="19" style="1104" customWidth="1"/>
    <col min="10221" max="10221" width="17.140625" style="1104" customWidth="1"/>
    <col min="10222" max="10222" width="34.7109375" style="1104" customWidth="1"/>
    <col min="10223" max="10223" width="4.7109375" style="1104" customWidth="1"/>
    <col min="10224" max="10236" width="11" style="1104" customWidth="1"/>
    <col min="10237" max="10246" width="9.85546875" style="1104" customWidth="1"/>
    <col min="10247" max="10250" width="11" style="1104" customWidth="1"/>
    <col min="10251" max="10251" width="14.42578125" style="1104" customWidth="1"/>
    <col min="10252" max="10252" width="4.140625" style="1104" customWidth="1"/>
    <col min="10253" max="10253" width="13.28515625" style="1104" customWidth="1"/>
    <col min="10254" max="10254" width="28.140625" style="1104" customWidth="1"/>
    <col min="10255" max="10255" width="11" style="1104" customWidth="1"/>
    <col min="10256" max="10256" width="14.42578125" style="1104" customWidth="1"/>
    <col min="10257" max="10257" width="4.140625" style="1104" customWidth="1"/>
    <col min="10258" max="10259" width="11" style="1104" customWidth="1"/>
    <col min="10260" max="10260" width="14.42578125" style="1104" customWidth="1"/>
    <col min="10261" max="10261" width="4.140625" style="1104" customWidth="1"/>
    <col min="10262" max="10262" width="14.42578125" style="1104" customWidth="1"/>
    <col min="10263" max="10474" width="11" style="1104"/>
    <col min="10475" max="10475" width="34.7109375" style="1104" customWidth="1"/>
    <col min="10476" max="10476" width="19" style="1104" customWidth="1"/>
    <col min="10477" max="10477" width="17.140625" style="1104" customWidth="1"/>
    <col min="10478" max="10478" width="34.7109375" style="1104" customWidth="1"/>
    <col min="10479" max="10479" width="4.7109375" style="1104" customWidth="1"/>
    <col min="10480" max="10492" width="11" style="1104" customWidth="1"/>
    <col min="10493" max="10502" width="9.85546875" style="1104" customWidth="1"/>
    <col min="10503" max="10506" width="11" style="1104" customWidth="1"/>
    <col min="10507" max="10507" width="14.42578125" style="1104" customWidth="1"/>
    <col min="10508" max="10508" width="4.140625" style="1104" customWidth="1"/>
    <col min="10509" max="10509" width="13.28515625" style="1104" customWidth="1"/>
    <col min="10510" max="10510" width="28.140625" style="1104" customWidth="1"/>
    <col min="10511" max="10511" width="11" style="1104" customWidth="1"/>
    <col min="10512" max="10512" width="14.42578125" style="1104" customWidth="1"/>
    <col min="10513" max="10513" width="4.140625" style="1104" customWidth="1"/>
    <col min="10514" max="10515" width="11" style="1104" customWidth="1"/>
    <col min="10516" max="10516" width="14.42578125" style="1104" customWidth="1"/>
    <col min="10517" max="10517" width="4.140625" style="1104" customWidth="1"/>
    <col min="10518" max="10518" width="14.42578125" style="1104" customWidth="1"/>
    <col min="10519" max="10730" width="11" style="1104"/>
    <col min="10731" max="10731" width="34.7109375" style="1104" customWidth="1"/>
    <col min="10732" max="10732" width="19" style="1104" customWidth="1"/>
    <col min="10733" max="10733" width="17.140625" style="1104" customWidth="1"/>
    <col min="10734" max="10734" width="34.7109375" style="1104" customWidth="1"/>
    <col min="10735" max="10735" width="4.7109375" style="1104" customWidth="1"/>
    <col min="10736" max="10748" width="11" style="1104" customWidth="1"/>
    <col min="10749" max="10758" width="9.85546875" style="1104" customWidth="1"/>
    <col min="10759" max="10762" width="11" style="1104" customWidth="1"/>
    <col min="10763" max="10763" width="14.42578125" style="1104" customWidth="1"/>
    <col min="10764" max="10764" width="4.140625" style="1104" customWidth="1"/>
    <col min="10765" max="10765" width="13.28515625" style="1104" customWidth="1"/>
    <col min="10766" max="10766" width="28.140625" style="1104" customWidth="1"/>
    <col min="10767" max="10767" width="11" style="1104" customWidth="1"/>
    <col min="10768" max="10768" width="14.42578125" style="1104" customWidth="1"/>
    <col min="10769" max="10769" width="4.140625" style="1104" customWidth="1"/>
    <col min="10770" max="10771" width="11" style="1104" customWidth="1"/>
    <col min="10772" max="10772" width="14.42578125" style="1104" customWidth="1"/>
    <col min="10773" max="10773" width="4.140625" style="1104" customWidth="1"/>
    <col min="10774" max="10774" width="14.42578125" style="1104" customWidth="1"/>
    <col min="10775" max="10986" width="11" style="1104"/>
    <col min="10987" max="10987" width="34.7109375" style="1104" customWidth="1"/>
    <col min="10988" max="10988" width="19" style="1104" customWidth="1"/>
    <col min="10989" max="10989" width="17.140625" style="1104" customWidth="1"/>
    <col min="10990" max="10990" width="34.7109375" style="1104" customWidth="1"/>
    <col min="10991" max="10991" width="4.7109375" style="1104" customWidth="1"/>
    <col min="10992" max="11004" width="11" style="1104" customWidth="1"/>
    <col min="11005" max="11014" width="9.85546875" style="1104" customWidth="1"/>
    <col min="11015" max="11018" width="11" style="1104" customWidth="1"/>
    <col min="11019" max="11019" width="14.42578125" style="1104" customWidth="1"/>
    <col min="11020" max="11020" width="4.140625" style="1104" customWidth="1"/>
    <col min="11021" max="11021" width="13.28515625" style="1104" customWidth="1"/>
    <col min="11022" max="11022" width="28.140625" style="1104" customWidth="1"/>
    <col min="11023" max="11023" width="11" style="1104" customWidth="1"/>
    <col min="11024" max="11024" width="14.42578125" style="1104" customWidth="1"/>
    <col min="11025" max="11025" width="4.140625" style="1104" customWidth="1"/>
    <col min="11026" max="11027" width="11" style="1104" customWidth="1"/>
    <col min="11028" max="11028" width="14.42578125" style="1104" customWidth="1"/>
    <col min="11029" max="11029" width="4.140625" style="1104" customWidth="1"/>
    <col min="11030" max="11030" width="14.42578125" style="1104" customWidth="1"/>
    <col min="11031" max="11242" width="11" style="1104"/>
    <col min="11243" max="11243" width="34.7109375" style="1104" customWidth="1"/>
    <col min="11244" max="11244" width="19" style="1104" customWidth="1"/>
    <col min="11245" max="11245" width="17.140625" style="1104" customWidth="1"/>
    <col min="11246" max="11246" width="34.7109375" style="1104" customWidth="1"/>
    <col min="11247" max="11247" width="4.7109375" style="1104" customWidth="1"/>
    <col min="11248" max="11260" width="11" style="1104" customWidth="1"/>
    <col min="11261" max="11270" width="9.85546875" style="1104" customWidth="1"/>
    <col min="11271" max="11274" width="11" style="1104" customWidth="1"/>
    <col min="11275" max="11275" width="14.42578125" style="1104" customWidth="1"/>
    <col min="11276" max="11276" width="4.140625" style="1104" customWidth="1"/>
    <col min="11277" max="11277" width="13.28515625" style="1104" customWidth="1"/>
    <col min="11278" max="11278" width="28.140625" style="1104" customWidth="1"/>
    <col min="11279" max="11279" width="11" style="1104" customWidth="1"/>
    <col min="11280" max="11280" width="14.42578125" style="1104" customWidth="1"/>
    <col min="11281" max="11281" width="4.140625" style="1104" customWidth="1"/>
    <col min="11282" max="11283" width="11" style="1104" customWidth="1"/>
    <col min="11284" max="11284" width="14.42578125" style="1104" customWidth="1"/>
    <col min="11285" max="11285" width="4.140625" style="1104" customWidth="1"/>
    <col min="11286" max="11286" width="14.42578125" style="1104" customWidth="1"/>
    <col min="11287" max="11498" width="11" style="1104"/>
    <col min="11499" max="11499" width="34.7109375" style="1104" customWidth="1"/>
    <col min="11500" max="11500" width="19" style="1104" customWidth="1"/>
    <col min="11501" max="11501" width="17.140625" style="1104" customWidth="1"/>
    <col min="11502" max="11502" width="34.7109375" style="1104" customWidth="1"/>
    <col min="11503" max="11503" width="4.7109375" style="1104" customWidth="1"/>
    <col min="11504" max="11516" width="11" style="1104" customWidth="1"/>
    <col min="11517" max="11526" width="9.85546875" style="1104" customWidth="1"/>
    <col min="11527" max="11530" width="11" style="1104" customWidth="1"/>
    <col min="11531" max="11531" width="14.42578125" style="1104" customWidth="1"/>
    <col min="11532" max="11532" width="4.140625" style="1104" customWidth="1"/>
    <col min="11533" max="11533" width="13.28515625" style="1104" customWidth="1"/>
    <col min="11534" max="11534" width="28.140625" style="1104" customWidth="1"/>
    <col min="11535" max="11535" width="11" style="1104" customWidth="1"/>
    <col min="11536" max="11536" width="14.42578125" style="1104" customWidth="1"/>
    <col min="11537" max="11537" width="4.140625" style="1104" customWidth="1"/>
    <col min="11538" max="11539" width="11" style="1104" customWidth="1"/>
    <col min="11540" max="11540" width="14.42578125" style="1104" customWidth="1"/>
    <col min="11541" max="11541" width="4.140625" style="1104" customWidth="1"/>
    <col min="11542" max="11542" width="14.42578125" style="1104" customWidth="1"/>
    <col min="11543" max="11754" width="11" style="1104"/>
    <col min="11755" max="11755" width="34.7109375" style="1104" customWidth="1"/>
    <col min="11756" max="11756" width="19" style="1104" customWidth="1"/>
    <col min="11757" max="11757" width="17.140625" style="1104" customWidth="1"/>
    <col min="11758" max="11758" width="34.7109375" style="1104" customWidth="1"/>
    <col min="11759" max="11759" width="4.7109375" style="1104" customWidth="1"/>
    <col min="11760" max="11772" width="11" style="1104" customWidth="1"/>
    <col min="11773" max="11782" width="9.85546875" style="1104" customWidth="1"/>
    <col min="11783" max="11786" width="11" style="1104" customWidth="1"/>
    <col min="11787" max="11787" width="14.42578125" style="1104" customWidth="1"/>
    <col min="11788" max="11788" width="4.140625" style="1104" customWidth="1"/>
    <col min="11789" max="11789" width="13.28515625" style="1104" customWidth="1"/>
    <col min="11790" max="11790" width="28.140625" style="1104" customWidth="1"/>
    <col min="11791" max="11791" width="11" style="1104" customWidth="1"/>
    <col min="11792" max="11792" width="14.42578125" style="1104" customWidth="1"/>
    <col min="11793" max="11793" width="4.140625" style="1104" customWidth="1"/>
    <col min="11794" max="11795" width="11" style="1104" customWidth="1"/>
    <col min="11796" max="11796" width="14.42578125" style="1104" customWidth="1"/>
    <col min="11797" max="11797" width="4.140625" style="1104" customWidth="1"/>
    <col min="11798" max="11798" width="14.42578125" style="1104" customWidth="1"/>
    <col min="11799" max="12010" width="11" style="1104"/>
    <col min="12011" max="12011" width="34.7109375" style="1104" customWidth="1"/>
    <col min="12012" max="12012" width="19" style="1104" customWidth="1"/>
    <col min="12013" max="12013" width="17.140625" style="1104" customWidth="1"/>
    <col min="12014" max="12014" width="34.7109375" style="1104" customWidth="1"/>
    <col min="12015" max="12015" width="4.7109375" style="1104" customWidth="1"/>
    <col min="12016" max="12028" width="11" style="1104" customWidth="1"/>
    <col min="12029" max="12038" width="9.85546875" style="1104" customWidth="1"/>
    <col min="12039" max="12042" width="11" style="1104" customWidth="1"/>
    <col min="12043" max="12043" width="14.42578125" style="1104" customWidth="1"/>
    <col min="12044" max="12044" width="4.140625" style="1104" customWidth="1"/>
    <col min="12045" max="12045" width="13.28515625" style="1104" customWidth="1"/>
    <col min="12046" max="12046" width="28.140625" style="1104" customWidth="1"/>
    <col min="12047" max="12047" width="11" style="1104" customWidth="1"/>
    <col min="12048" max="12048" width="14.42578125" style="1104" customWidth="1"/>
    <col min="12049" max="12049" width="4.140625" style="1104" customWidth="1"/>
    <col min="12050" max="12051" width="11" style="1104" customWidth="1"/>
    <col min="12052" max="12052" width="14.42578125" style="1104" customWidth="1"/>
    <col min="12053" max="12053" width="4.140625" style="1104" customWidth="1"/>
    <col min="12054" max="12054" width="14.42578125" style="1104" customWidth="1"/>
    <col min="12055" max="12266" width="11" style="1104"/>
    <col min="12267" max="12267" width="34.7109375" style="1104" customWidth="1"/>
    <col min="12268" max="12268" width="19" style="1104" customWidth="1"/>
    <col min="12269" max="12269" width="17.140625" style="1104" customWidth="1"/>
    <col min="12270" max="12270" width="34.7109375" style="1104" customWidth="1"/>
    <col min="12271" max="12271" width="4.7109375" style="1104" customWidth="1"/>
    <col min="12272" max="12284" width="11" style="1104" customWidth="1"/>
    <col min="12285" max="12294" width="9.85546875" style="1104" customWidth="1"/>
    <col min="12295" max="12298" width="11" style="1104" customWidth="1"/>
    <col min="12299" max="12299" width="14.42578125" style="1104" customWidth="1"/>
    <col min="12300" max="12300" width="4.140625" style="1104" customWidth="1"/>
    <col min="12301" max="12301" width="13.28515625" style="1104" customWidth="1"/>
    <col min="12302" max="12302" width="28.140625" style="1104" customWidth="1"/>
    <col min="12303" max="12303" width="11" style="1104" customWidth="1"/>
    <col min="12304" max="12304" width="14.42578125" style="1104" customWidth="1"/>
    <col min="12305" max="12305" width="4.140625" style="1104" customWidth="1"/>
    <col min="12306" max="12307" width="11" style="1104" customWidth="1"/>
    <col min="12308" max="12308" width="14.42578125" style="1104" customWidth="1"/>
    <col min="12309" max="12309" width="4.140625" style="1104" customWidth="1"/>
    <col min="12310" max="12310" width="14.42578125" style="1104" customWidth="1"/>
    <col min="12311" max="12522" width="11" style="1104"/>
    <col min="12523" max="12523" width="34.7109375" style="1104" customWidth="1"/>
    <col min="12524" max="12524" width="19" style="1104" customWidth="1"/>
    <col min="12525" max="12525" width="17.140625" style="1104" customWidth="1"/>
    <col min="12526" max="12526" width="34.7109375" style="1104" customWidth="1"/>
    <col min="12527" max="12527" width="4.7109375" style="1104" customWidth="1"/>
    <col min="12528" max="12540" width="11" style="1104" customWidth="1"/>
    <col min="12541" max="12550" width="9.85546875" style="1104" customWidth="1"/>
    <col min="12551" max="12554" width="11" style="1104" customWidth="1"/>
    <col min="12555" max="12555" width="14.42578125" style="1104" customWidth="1"/>
    <col min="12556" max="12556" width="4.140625" style="1104" customWidth="1"/>
    <col min="12557" max="12557" width="13.28515625" style="1104" customWidth="1"/>
    <col min="12558" max="12558" width="28.140625" style="1104" customWidth="1"/>
    <col min="12559" max="12559" width="11" style="1104" customWidth="1"/>
    <col min="12560" max="12560" width="14.42578125" style="1104" customWidth="1"/>
    <col min="12561" max="12561" width="4.140625" style="1104" customWidth="1"/>
    <col min="12562" max="12563" width="11" style="1104" customWidth="1"/>
    <col min="12564" max="12564" width="14.42578125" style="1104" customWidth="1"/>
    <col min="12565" max="12565" width="4.140625" style="1104" customWidth="1"/>
    <col min="12566" max="12566" width="14.42578125" style="1104" customWidth="1"/>
    <col min="12567" max="12778" width="11" style="1104"/>
    <col min="12779" max="12779" width="34.7109375" style="1104" customWidth="1"/>
    <col min="12780" max="12780" width="19" style="1104" customWidth="1"/>
    <col min="12781" max="12781" width="17.140625" style="1104" customWidth="1"/>
    <col min="12782" max="12782" width="34.7109375" style="1104" customWidth="1"/>
    <col min="12783" max="12783" width="4.7109375" style="1104" customWidth="1"/>
    <col min="12784" max="12796" width="11" style="1104" customWidth="1"/>
    <col min="12797" max="12806" width="9.85546875" style="1104" customWidth="1"/>
    <col min="12807" max="12810" width="11" style="1104" customWidth="1"/>
    <col min="12811" max="12811" width="14.42578125" style="1104" customWidth="1"/>
    <col min="12812" max="12812" width="4.140625" style="1104" customWidth="1"/>
    <col min="12813" max="12813" width="13.28515625" style="1104" customWidth="1"/>
    <col min="12814" max="12814" width="28.140625" style="1104" customWidth="1"/>
    <col min="12815" max="12815" width="11" style="1104" customWidth="1"/>
    <col min="12816" max="12816" width="14.42578125" style="1104" customWidth="1"/>
    <col min="12817" max="12817" width="4.140625" style="1104" customWidth="1"/>
    <col min="12818" max="12819" width="11" style="1104" customWidth="1"/>
    <col min="12820" max="12820" width="14.42578125" style="1104" customWidth="1"/>
    <col min="12821" max="12821" width="4.140625" style="1104" customWidth="1"/>
    <col min="12822" max="12822" width="14.42578125" style="1104" customWidth="1"/>
    <col min="12823" max="13034" width="11" style="1104"/>
    <col min="13035" max="13035" width="34.7109375" style="1104" customWidth="1"/>
    <col min="13036" max="13036" width="19" style="1104" customWidth="1"/>
    <col min="13037" max="13037" width="17.140625" style="1104" customWidth="1"/>
    <col min="13038" max="13038" width="34.7109375" style="1104" customWidth="1"/>
    <col min="13039" max="13039" width="4.7109375" style="1104" customWidth="1"/>
    <col min="13040" max="13052" width="11" style="1104" customWidth="1"/>
    <col min="13053" max="13062" width="9.85546875" style="1104" customWidth="1"/>
    <col min="13063" max="13066" width="11" style="1104" customWidth="1"/>
    <col min="13067" max="13067" width="14.42578125" style="1104" customWidth="1"/>
    <col min="13068" max="13068" width="4.140625" style="1104" customWidth="1"/>
    <col min="13069" max="13069" width="13.28515625" style="1104" customWidth="1"/>
    <col min="13070" max="13070" width="28.140625" style="1104" customWidth="1"/>
    <col min="13071" max="13071" width="11" style="1104" customWidth="1"/>
    <col min="13072" max="13072" width="14.42578125" style="1104" customWidth="1"/>
    <col min="13073" max="13073" width="4.140625" style="1104" customWidth="1"/>
    <col min="13074" max="13075" width="11" style="1104" customWidth="1"/>
    <col min="13076" max="13076" width="14.42578125" style="1104" customWidth="1"/>
    <col min="13077" max="13077" width="4.140625" style="1104" customWidth="1"/>
    <col min="13078" max="13078" width="14.42578125" style="1104" customWidth="1"/>
    <col min="13079" max="13290" width="11" style="1104"/>
    <col min="13291" max="13291" width="34.7109375" style="1104" customWidth="1"/>
    <col min="13292" max="13292" width="19" style="1104" customWidth="1"/>
    <col min="13293" max="13293" width="17.140625" style="1104" customWidth="1"/>
    <col min="13294" max="13294" width="34.7109375" style="1104" customWidth="1"/>
    <col min="13295" max="13295" width="4.7109375" style="1104" customWidth="1"/>
    <col min="13296" max="13308" width="11" style="1104" customWidth="1"/>
    <col min="13309" max="13318" width="9.85546875" style="1104" customWidth="1"/>
    <col min="13319" max="13322" width="11" style="1104" customWidth="1"/>
    <col min="13323" max="13323" width="14.42578125" style="1104" customWidth="1"/>
    <col min="13324" max="13324" width="4.140625" style="1104" customWidth="1"/>
    <col min="13325" max="13325" width="13.28515625" style="1104" customWidth="1"/>
    <col min="13326" max="13326" width="28.140625" style="1104" customWidth="1"/>
    <col min="13327" max="13327" width="11" style="1104" customWidth="1"/>
    <col min="13328" max="13328" width="14.42578125" style="1104" customWidth="1"/>
    <col min="13329" max="13329" width="4.140625" style="1104" customWidth="1"/>
    <col min="13330" max="13331" width="11" style="1104" customWidth="1"/>
    <col min="13332" max="13332" width="14.42578125" style="1104" customWidth="1"/>
    <col min="13333" max="13333" width="4.140625" style="1104" customWidth="1"/>
    <col min="13334" max="13334" width="14.42578125" style="1104" customWidth="1"/>
    <col min="13335" max="13546" width="11" style="1104"/>
    <col min="13547" max="13547" width="34.7109375" style="1104" customWidth="1"/>
    <col min="13548" max="13548" width="19" style="1104" customWidth="1"/>
    <col min="13549" max="13549" width="17.140625" style="1104" customWidth="1"/>
    <col min="13550" max="13550" width="34.7109375" style="1104" customWidth="1"/>
    <col min="13551" max="13551" width="4.7109375" style="1104" customWidth="1"/>
    <col min="13552" max="13564" width="11" style="1104" customWidth="1"/>
    <col min="13565" max="13574" width="9.85546875" style="1104" customWidth="1"/>
    <col min="13575" max="13578" width="11" style="1104" customWidth="1"/>
    <col min="13579" max="13579" width="14.42578125" style="1104" customWidth="1"/>
    <col min="13580" max="13580" width="4.140625" style="1104" customWidth="1"/>
    <col min="13581" max="13581" width="13.28515625" style="1104" customWidth="1"/>
    <col min="13582" max="13582" width="28.140625" style="1104" customWidth="1"/>
    <col min="13583" max="13583" width="11" style="1104" customWidth="1"/>
    <col min="13584" max="13584" width="14.42578125" style="1104" customWidth="1"/>
    <col min="13585" max="13585" width="4.140625" style="1104" customWidth="1"/>
    <col min="13586" max="13587" width="11" style="1104" customWidth="1"/>
    <col min="13588" max="13588" width="14.42578125" style="1104" customWidth="1"/>
    <col min="13589" max="13589" width="4.140625" style="1104" customWidth="1"/>
    <col min="13590" max="13590" width="14.42578125" style="1104" customWidth="1"/>
    <col min="13591" max="13802" width="11" style="1104"/>
    <col min="13803" max="13803" width="34.7109375" style="1104" customWidth="1"/>
    <col min="13804" max="13804" width="19" style="1104" customWidth="1"/>
    <col min="13805" max="13805" width="17.140625" style="1104" customWidth="1"/>
    <col min="13806" max="13806" width="34.7109375" style="1104" customWidth="1"/>
    <col min="13807" max="13807" width="4.7109375" style="1104" customWidth="1"/>
    <col min="13808" max="13820" width="11" style="1104" customWidth="1"/>
    <col min="13821" max="13830" width="9.85546875" style="1104" customWidth="1"/>
    <col min="13831" max="13834" width="11" style="1104" customWidth="1"/>
    <col min="13835" max="13835" width="14.42578125" style="1104" customWidth="1"/>
    <col min="13836" max="13836" width="4.140625" style="1104" customWidth="1"/>
    <col min="13837" max="13837" width="13.28515625" style="1104" customWidth="1"/>
    <col min="13838" max="13838" width="28.140625" style="1104" customWidth="1"/>
    <col min="13839" max="13839" width="11" style="1104" customWidth="1"/>
    <col min="13840" max="13840" width="14.42578125" style="1104" customWidth="1"/>
    <col min="13841" max="13841" width="4.140625" style="1104" customWidth="1"/>
    <col min="13842" max="13843" width="11" style="1104" customWidth="1"/>
    <col min="13844" max="13844" width="14.42578125" style="1104" customWidth="1"/>
    <col min="13845" max="13845" width="4.140625" style="1104" customWidth="1"/>
    <col min="13846" max="13846" width="14.42578125" style="1104" customWidth="1"/>
    <col min="13847" max="14058" width="11" style="1104"/>
    <col min="14059" max="14059" width="34.7109375" style="1104" customWidth="1"/>
    <col min="14060" max="14060" width="19" style="1104" customWidth="1"/>
    <col min="14061" max="14061" width="17.140625" style="1104" customWidth="1"/>
    <col min="14062" max="14062" width="34.7109375" style="1104" customWidth="1"/>
    <col min="14063" max="14063" width="4.7109375" style="1104" customWidth="1"/>
    <col min="14064" max="14076" width="11" style="1104" customWidth="1"/>
    <col min="14077" max="14086" width="9.85546875" style="1104" customWidth="1"/>
    <col min="14087" max="14090" width="11" style="1104" customWidth="1"/>
    <col min="14091" max="14091" width="14.42578125" style="1104" customWidth="1"/>
    <col min="14092" max="14092" width="4.140625" style="1104" customWidth="1"/>
    <col min="14093" max="14093" width="13.28515625" style="1104" customWidth="1"/>
    <col min="14094" max="14094" width="28.140625" style="1104" customWidth="1"/>
    <col min="14095" max="14095" width="11" style="1104" customWidth="1"/>
    <col min="14096" max="14096" width="14.42578125" style="1104" customWidth="1"/>
    <col min="14097" max="14097" width="4.140625" style="1104" customWidth="1"/>
    <col min="14098" max="14099" width="11" style="1104" customWidth="1"/>
    <col min="14100" max="14100" width="14.42578125" style="1104" customWidth="1"/>
    <col min="14101" max="14101" width="4.140625" style="1104" customWidth="1"/>
    <col min="14102" max="14102" width="14.42578125" style="1104" customWidth="1"/>
    <col min="14103" max="14314" width="11" style="1104"/>
    <col min="14315" max="14315" width="34.7109375" style="1104" customWidth="1"/>
    <col min="14316" max="14316" width="19" style="1104" customWidth="1"/>
    <col min="14317" max="14317" width="17.140625" style="1104" customWidth="1"/>
    <col min="14318" max="14318" width="34.7109375" style="1104" customWidth="1"/>
    <col min="14319" max="14319" width="4.7109375" style="1104" customWidth="1"/>
    <col min="14320" max="14332" width="11" style="1104" customWidth="1"/>
    <col min="14333" max="14342" width="9.85546875" style="1104" customWidth="1"/>
    <col min="14343" max="14346" width="11" style="1104" customWidth="1"/>
    <col min="14347" max="14347" width="14.42578125" style="1104" customWidth="1"/>
    <col min="14348" max="14348" width="4.140625" style="1104" customWidth="1"/>
    <col min="14349" max="14349" width="13.28515625" style="1104" customWidth="1"/>
    <col min="14350" max="14350" width="28.140625" style="1104" customWidth="1"/>
    <col min="14351" max="14351" width="11" style="1104" customWidth="1"/>
    <col min="14352" max="14352" width="14.42578125" style="1104" customWidth="1"/>
    <col min="14353" max="14353" width="4.140625" style="1104" customWidth="1"/>
    <col min="14354" max="14355" width="11" style="1104" customWidth="1"/>
    <col min="14356" max="14356" width="14.42578125" style="1104" customWidth="1"/>
    <col min="14357" max="14357" width="4.140625" style="1104" customWidth="1"/>
    <col min="14358" max="14358" width="14.42578125" style="1104" customWidth="1"/>
    <col min="14359" max="14570" width="11" style="1104"/>
    <col min="14571" max="14571" width="34.7109375" style="1104" customWidth="1"/>
    <col min="14572" max="14572" width="19" style="1104" customWidth="1"/>
    <col min="14573" max="14573" width="17.140625" style="1104" customWidth="1"/>
    <col min="14574" max="14574" width="34.7109375" style="1104" customWidth="1"/>
    <col min="14575" max="14575" width="4.7109375" style="1104" customWidth="1"/>
    <col min="14576" max="14588" width="11" style="1104" customWidth="1"/>
    <col min="14589" max="14598" width="9.85546875" style="1104" customWidth="1"/>
    <col min="14599" max="14602" width="11" style="1104" customWidth="1"/>
    <col min="14603" max="14603" width="14.42578125" style="1104" customWidth="1"/>
    <col min="14604" max="14604" width="4.140625" style="1104" customWidth="1"/>
    <col min="14605" max="14605" width="13.28515625" style="1104" customWidth="1"/>
    <col min="14606" max="14606" width="28.140625" style="1104" customWidth="1"/>
    <col min="14607" max="14607" width="11" style="1104" customWidth="1"/>
    <col min="14608" max="14608" width="14.42578125" style="1104" customWidth="1"/>
    <col min="14609" max="14609" width="4.140625" style="1104" customWidth="1"/>
    <col min="14610" max="14611" width="11" style="1104" customWidth="1"/>
    <col min="14612" max="14612" width="14.42578125" style="1104" customWidth="1"/>
    <col min="14613" max="14613" width="4.140625" style="1104" customWidth="1"/>
    <col min="14614" max="14614" width="14.42578125" style="1104" customWidth="1"/>
    <col min="14615" max="14826" width="11" style="1104"/>
    <col min="14827" max="14827" width="34.7109375" style="1104" customWidth="1"/>
    <col min="14828" max="14828" width="19" style="1104" customWidth="1"/>
    <col min="14829" max="14829" width="17.140625" style="1104" customWidth="1"/>
    <col min="14830" max="14830" width="34.7109375" style="1104" customWidth="1"/>
    <col min="14831" max="14831" width="4.7109375" style="1104" customWidth="1"/>
    <col min="14832" max="14844" width="11" style="1104" customWidth="1"/>
    <col min="14845" max="14854" width="9.85546875" style="1104" customWidth="1"/>
    <col min="14855" max="14858" width="11" style="1104" customWidth="1"/>
    <col min="14859" max="14859" width="14.42578125" style="1104" customWidth="1"/>
    <col min="14860" max="14860" width="4.140625" style="1104" customWidth="1"/>
    <col min="14861" max="14861" width="13.28515625" style="1104" customWidth="1"/>
    <col min="14862" max="14862" width="28.140625" style="1104" customWidth="1"/>
    <col min="14863" max="14863" width="11" style="1104" customWidth="1"/>
    <col min="14864" max="14864" width="14.42578125" style="1104" customWidth="1"/>
    <col min="14865" max="14865" width="4.140625" style="1104" customWidth="1"/>
    <col min="14866" max="14867" width="11" style="1104" customWidth="1"/>
    <col min="14868" max="14868" width="14.42578125" style="1104" customWidth="1"/>
    <col min="14869" max="14869" width="4.140625" style="1104" customWidth="1"/>
    <col min="14870" max="14870" width="14.42578125" style="1104" customWidth="1"/>
    <col min="14871" max="15082" width="11" style="1104"/>
    <col min="15083" max="15083" width="34.7109375" style="1104" customWidth="1"/>
    <col min="15084" max="15084" width="19" style="1104" customWidth="1"/>
    <col min="15085" max="15085" width="17.140625" style="1104" customWidth="1"/>
    <col min="15086" max="15086" width="34.7109375" style="1104" customWidth="1"/>
    <col min="15087" max="15087" width="4.7109375" style="1104" customWidth="1"/>
    <col min="15088" max="15100" width="11" style="1104" customWidth="1"/>
    <col min="15101" max="15110" width="9.85546875" style="1104" customWidth="1"/>
    <col min="15111" max="15114" width="11" style="1104" customWidth="1"/>
    <col min="15115" max="15115" width="14.42578125" style="1104" customWidth="1"/>
    <col min="15116" max="15116" width="4.140625" style="1104" customWidth="1"/>
    <col min="15117" max="15117" width="13.28515625" style="1104" customWidth="1"/>
    <col min="15118" max="15118" width="28.140625" style="1104" customWidth="1"/>
    <col min="15119" max="15119" width="11" style="1104" customWidth="1"/>
    <col min="15120" max="15120" width="14.42578125" style="1104" customWidth="1"/>
    <col min="15121" max="15121" width="4.140625" style="1104" customWidth="1"/>
    <col min="15122" max="15123" width="11" style="1104" customWidth="1"/>
    <col min="15124" max="15124" width="14.42578125" style="1104" customWidth="1"/>
    <col min="15125" max="15125" width="4.140625" style="1104" customWidth="1"/>
    <col min="15126" max="15126" width="14.42578125" style="1104" customWidth="1"/>
    <col min="15127" max="15338" width="11" style="1104"/>
    <col min="15339" max="15339" width="34.7109375" style="1104" customWidth="1"/>
    <col min="15340" max="15340" width="19" style="1104" customWidth="1"/>
    <col min="15341" max="15341" width="17.140625" style="1104" customWidth="1"/>
    <col min="15342" max="15342" width="34.7109375" style="1104" customWidth="1"/>
    <col min="15343" max="15343" width="4.7109375" style="1104" customWidth="1"/>
    <col min="15344" max="15356" width="11" style="1104" customWidth="1"/>
    <col min="15357" max="15366" width="9.85546875" style="1104" customWidth="1"/>
    <col min="15367" max="15370" width="11" style="1104" customWidth="1"/>
    <col min="15371" max="15371" width="14.42578125" style="1104" customWidth="1"/>
    <col min="15372" max="15372" width="4.140625" style="1104" customWidth="1"/>
    <col min="15373" max="15373" width="13.28515625" style="1104" customWidth="1"/>
    <col min="15374" max="15374" width="28.140625" style="1104" customWidth="1"/>
    <col min="15375" max="15375" width="11" style="1104" customWidth="1"/>
    <col min="15376" max="15376" width="14.42578125" style="1104" customWidth="1"/>
    <col min="15377" max="15377" width="4.140625" style="1104" customWidth="1"/>
    <col min="15378" max="15379" width="11" style="1104" customWidth="1"/>
    <col min="15380" max="15380" width="14.42578125" style="1104" customWidth="1"/>
    <col min="15381" max="15381" width="4.140625" style="1104" customWidth="1"/>
    <col min="15382" max="15382" width="14.42578125" style="1104" customWidth="1"/>
    <col min="15383" max="15594" width="11" style="1104"/>
    <col min="15595" max="15595" width="34.7109375" style="1104" customWidth="1"/>
    <col min="15596" max="15596" width="19" style="1104" customWidth="1"/>
    <col min="15597" max="15597" width="17.140625" style="1104" customWidth="1"/>
    <col min="15598" max="15598" width="34.7109375" style="1104" customWidth="1"/>
    <col min="15599" max="15599" width="4.7109375" style="1104" customWidth="1"/>
    <col min="15600" max="15612" width="11" style="1104" customWidth="1"/>
    <col min="15613" max="15622" width="9.85546875" style="1104" customWidth="1"/>
    <col min="15623" max="15626" width="11" style="1104" customWidth="1"/>
    <col min="15627" max="15627" width="14.42578125" style="1104" customWidth="1"/>
    <col min="15628" max="15628" width="4.140625" style="1104" customWidth="1"/>
    <col min="15629" max="15629" width="13.28515625" style="1104" customWidth="1"/>
    <col min="15630" max="15630" width="28.140625" style="1104" customWidth="1"/>
    <col min="15631" max="15631" width="11" style="1104" customWidth="1"/>
    <col min="15632" max="15632" width="14.42578125" style="1104" customWidth="1"/>
    <col min="15633" max="15633" width="4.140625" style="1104" customWidth="1"/>
    <col min="15634" max="15635" width="11" style="1104" customWidth="1"/>
    <col min="15636" max="15636" width="14.42578125" style="1104" customWidth="1"/>
    <col min="15637" max="15637" width="4.140625" style="1104" customWidth="1"/>
    <col min="15638" max="15638" width="14.42578125" style="1104" customWidth="1"/>
    <col min="15639" max="15850" width="11" style="1104"/>
    <col min="15851" max="15851" width="34.7109375" style="1104" customWidth="1"/>
    <col min="15852" max="15852" width="19" style="1104" customWidth="1"/>
    <col min="15853" max="15853" width="17.140625" style="1104" customWidth="1"/>
    <col min="15854" max="15854" width="34.7109375" style="1104" customWidth="1"/>
    <col min="15855" max="15855" width="4.7109375" style="1104" customWidth="1"/>
    <col min="15856" max="15868" width="11" style="1104" customWidth="1"/>
    <col min="15869" max="15878" width="9.85546875" style="1104" customWidth="1"/>
    <col min="15879" max="15882" width="11" style="1104" customWidth="1"/>
    <col min="15883" max="15883" width="14.42578125" style="1104" customWidth="1"/>
    <col min="15884" max="15884" width="4.140625" style="1104" customWidth="1"/>
    <col min="15885" max="15885" width="13.28515625" style="1104" customWidth="1"/>
    <col min="15886" max="15886" width="28.140625" style="1104" customWidth="1"/>
    <col min="15887" max="15887" width="11" style="1104" customWidth="1"/>
    <col min="15888" max="15888" width="14.42578125" style="1104" customWidth="1"/>
    <col min="15889" max="15889" width="4.140625" style="1104" customWidth="1"/>
    <col min="15890" max="15891" width="11" style="1104" customWidth="1"/>
    <col min="15892" max="15892" width="14.42578125" style="1104" customWidth="1"/>
    <col min="15893" max="15893" width="4.140625" style="1104" customWidth="1"/>
    <col min="15894" max="15894" width="14.42578125" style="1104" customWidth="1"/>
    <col min="15895" max="16106" width="11" style="1104"/>
    <col min="16107" max="16107" width="34.7109375" style="1104" customWidth="1"/>
    <col min="16108" max="16108" width="19" style="1104" customWidth="1"/>
    <col min="16109" max="16109" width="17.140625" style="1104" customWidth="1"/>
    <col min="16110" max="16110" width="34.7109375" style="1104" customWidth="1"/>
    <col min="16111" max="16111" width="4.7109375" style="1104" customWidth="1"/>
    <col min="16112" max="16124" width="11" style="1104" customWidth="1"/>
    <col min="16125" max="16134" width="9.85546875" style="1104" customWidth="1"/>
    <col min="16135" max="16138" width="11" style="1104" customWidth="1"/>
    <col min="16139" max="16139" width="14.42578125" style="1104" customWidth="1"/>
    <col min="16140" max="16140" width="4.140625" style="1104" customWidth="1"/>
    <col min="16141" max="16141" width="13.28515625" style="1104" customWidth="1"/>
    <col min="16142" max="16142" width="28.140625" style="1104" customWidth="1"/>
    <col min="16143" max="16143" width="11" style="1104" customWidth="1"/>
    <col min="16144" max="16144" width="14.42578125" style="1104" customWidth="1"/>
    <col min="16145" max="16145" width="4.140625" style="1104" customWidth="1"/>
    <col min="16146" max="16147" width="11" style="1104" customWidth="1"/>
    <col min="16148" max="16148" width="14.42578125" style="1104" customWidth="1"/>
    <col min="16149" max="16149" width="4.140625" style="1104" customWidth="1"/>
    <col min="16150" max="16150" width="14.42578125" style="1104" customWidth="1"/>
    <col min="16151" max="16384" width="11" style="1104"/>
  </cols>
  <sheetData>
    <row r="1" spans="1:4" s="1102" customFormat="1" ht="24.75" customHeight="1">
      <c r="A1" s="1101" t="s">
        <v>1235</v>
      </c>
      <c r="D1" s="1103" t="s">
        <v>1236</v>
      </c>
    </row>
    <row r="2" spans="1:4" ht="18.95" customHeight="1">
      <c r="D2" s="1105"/>
    </row>
    <row r="3" spans="1:4" s="1106" customFormat="1" ht="20.25">
      <c r="A3" s="1553" t="s">
        <v>2519</v>
      </c>
      <c r="B3" s="1102"/>
      <c r="C3" s="1102"/>
      <c r="D3" s="1554" t="s">
        <v>2518</v>
      </c>
    </row>
    <row r="4" spans="1:4" ht="18.95" customHeight="1">
      <c r="A4" s="1553" t="s">
        <v>1257</v>
      </c>
      <c r="B4" s="1102"/>
      <c r="C4" s="1102"/>
      <c r="D4" s="1108" t="s">
        <v>2250</v>
      </c>
    </row>
    <row r="5" spans="1:4" ht="18.95" customHeight="1">
      <c r="D5" s="1109"/>
    </row>
    <row r="6" spans="1:4" ht="18.95" customHeight="1">
      <c r="D6" s="1109"/>
    </row>
    <row r="7" spans="1:4" ht="16.5" customHeight="1">
      <c r="A7" s="1389"/>
      <c r="B7" s="1390" t="s">
        <v>2235</v>
      </c>
      <c r="C7" s="1390" t="s">
        <v>2049</v>
      </c>
      <c r="D7" s="1290"/>
    </row>
    <row r="8" spans="1:4" ht="11.25" customHeight="1">
      <c r="A8" s="1389"/>
      <c r="B8" s="1390"/>
      <c r="C8" s="1390"/>
      <c r="D8" s="1290"/>
    </row>
    <row r="9" spans="1:4" ht="31.15" customHeight="1">
      <c r="A9" s="1289" t="s">
        <v>1258</v>
      </c>
      <c r="B9" s="1298">
        <v>1407</v>
      </c>
      <c r="C9" s="1298">
        <v>1532</v>
      </c>
      <c r="D9" s="1290" t="s">
        <v>532</v>
      </c>
    </row>
    <row r="10" spans="1:4" ht="31.15" customHeight="1">
      <c r="A10" s="1289" t="s">
        <v>1259</v>
      </c>
      <c r="B10" s="1298">
        <v>1984</v>
      </c>
      <c r="C10" s="1298">
        <v>2521</v>
      </c>
      <c r="D10" s="1290" t="s">
        <v>1260</v>
      </c>
    </row>
    <row r="11" spans="1:4" ht="31.15" customHeight="1">
      <c r="A11" s="1291" t="s">
        <v>1261</v>
      </c>
      <c r="B11" s="1298">
        <v>1490</v>
      </c>
      <c r="C11" s="1298">
        <v>665</v>
      </c>
      <c r="D11" s="1290" t="s">
        <v>1262</v>
      </c>
    </row>
    <row r="12" spans="1:4" ht="31.15" customHeight="1">
      <c r="A12" s="1289" t="s">
        <v>1263</v>
      </c>
      <c r="B12" s="1298">
        <v>607</v>
      </c>
      <c r="C12" s="1298">
        <v>623</v>
      </c>
      <c r="D12" s="1290" t="s">
        <v>1636</v>
      </c>
    </row>
    <row r="13" spans="1:4" ht="31.15" customHeight="1">
      <c r="A13" s="1289" t="s">
        <v>1264</v>
      </c>
      <c r="B13" s="1298">
        <v>975</v>
      </c>
      <c r="C13" s="1298">
        <v>953</v>
      </c>
      <c r="D13" s="1290" t="s">
        <v>1637</v>
      </c>
    </row>
    <row r="14" spans="1:4" ht="31.15" customHeight="1">
      <c r="A14" s="1289" t="s">
        <v>1265</v>
      </c>
      <c r="B14" s="1298">
        <v>2182</v>
      </c>
      <c r="C14" s="1298">
        <v>1642</v>
      </c>
      <c r="D14" s="1290" t="s">
        <v>1266</v>
      </c>
    </row>
    <row r="15" spans="1:4" ht="31.15" customHeight="1">
      <c r="A15" s="1289" t="s">
        <v>1267</v>
      </c>
      <c r="B15" s="1298">
        <v>696</v>
      </c>
      <c r="C15" s="1298">
        <v>648</v>
      </c>
      <c r="D15" s="1290" t="s">
        <v>562</v>
      </c>
    </row>
    <row r="16" spans="1:4" ht="31.15" customHeight="1">
      <c r="A16" s="1289" t="s">
        <v>1268</v>
      </c>
      <c r="B16" s="1298">
        <v>776</v>
      </c>
      <c r="C16" s="1298">
        <v>624</v>
      </c>
      <c r="D16" s="1290" t="s">
        <v>1638</v>
      </c>
    </row>
    <row r="17" spans="1:4" s="1113" customFormat="1" ht="31.15" customHeight="1">
      <c r="A17" s="1289" t="s">
        <v>1269</v>
      </c>
      <c r="B17" s="1298">
        <v>148</v>
      </c>
      <c r="C17" s="1298">
        <v>190</v>
      </c>
      <c r="D17" s="1290" t="s">
        <v>1270</v>
      </c>
    </row>
    <row r="18" spans="1:4" s="1113" customFormat="1" ht="31.15" customHeight="1">
      <c r="A18" s="1289" t="s">
        <v>1271</v>
      </c>
      <c r="B18" s="1298">
        <v>200</v>
      </c>
      <c r="C18" s="1298">
        <v>200</v>
      </c>
      <c r="D18" s="1290" t="s">
        <v>1272</v>
      </c>
    </row>
    <row r="19" spans="1:4" s="1113" customFormat="1" ht="31.15" customHeight="1">
      <c r="A19" s="1291" t="s">
        <v>1273</v>
      </c>
      <c r="B19" s="1298">
        <v>875</v>
      </c>
      <c r="C19" s="1298">
        <v>967</v>
      </c>
      <c r="D19" s="1290" t="s">
        <v>1639</v>
      </c>
    </row>
    <row r="20" spans="1:4" s="1113" customFormat="1" ht="31.15" customHeight="1" thickBot="1">
      <c r="A20" s="1292" t="s">
        <v>1633</v>
      </c>
      <c r="B20" s="1298">
        <v>30</v>
      </c>
      <c r="C20" s="1298">
        <v>0</v>
      </c>
      <c r="D20" s="1293" t="s">
        <v>2085</v>
      </c>
    </row>
    <row r="21" spans="1:4" s="1113" customFormat="1" ht="31.15" customHeight="1" thickTop="1">
      <c r="A21" s="1294" t="s">
        <v>1634</v>
      </c>
      <c r="B21" s="1298">
        <v>30</v>
      </c>
      <c r="C21" s="1298">
        <v>35</v>
      </c>
      <c r="D21" s="1295" t="s">
        <v>1635</v>
      </c>
    </row>
    <row r="22" spans="1:4" ht="43.15" customHeight="1">
      <c r="A22" s="1296" t="s">
        <v>10</v>
      </c>
      <c r="B22" s="1757">
        <f>SUM(B9:B21)</f>
        <v>11400</v>
      </c>
      <c r="C22" s="1757">
        <f>SUM(C9:C21)</f>
        <v>10600</v>
      </c>
      <c r="D22" s="1297" t="s">
        <v>11</v>
      </c>
    </row>
    <row r="23" spans="1:4" ht="20.100000000000001" customHeight="1">
      <c r="A23" s="1114" t="s">
        <v>248</v>
      </c>
      <c r="B23" s="1114"/>
      <c r="C23" s="1114"/>
    </row>
    <row r="24" spans="1:4" s="1113" customFormat="1" ht="20.25" customHeight="1">
      <c r="A24" s="1115"/>
      <c r="B24" s="1116"/>
      <c r="C24" s="1116"/>
      <c r="D24" s="1107"/>
    </row>
    <row r="25" spans="1:4" ht="18.95" customHeight="1">
      <c r="A25" s="1115"/>
      <c r="B25" s="1114"/>
      <c r="C25" s="1114"/>
      <c r="D25" s="1108"/>
    </row>
    <row r="26" spans="1:4" s="1118" customFormat="1" ht="12.75" customHeight="1">
      <c r="A26" s="1114"/>
      <c r="B26" s="1114"/>
      <c r="C26" s="1114"/>
      <c r="D26" s="1117"/>
    </row>
    <row r="27" spans="1:4" s="1118" customFormat="1" ht="12.75" customHeight="1">
      <c r="A27" s="1114"/>
      <c r="B27" s="1119"/>
      <c r="C27" s="1114"/>
    </row>
    <row r="28" spans="1:4" ht="12.75" customHeight="1">
      <c r="A28" s="1114"/>
      <c r="B28" s="1114"/>
      <c r="C28" s="1114"/>
      <c r="D28" s="1120"/>
    </row>
    <row r="29" spans="1:4" ht="12.75" customHeight="1">
      <c r="A29" s="1121"/>
      <c r="B29" s="1119"/>
      <c r="C29" s="1119"/>
    </row>
    <row r="30" spans="1:4" ht="12.75" customHeight="1">
      <c r="A30" s="1121"/>
    </row>
    <row r="31" spans="1:4" ht="18" customHeight="1">
      <c r="A31" s="1110"/>
      <c r="B31" s="1122"/>
      <c r="C31" s="1122"/>
      <c r="D31" s="1111"/>
    </row>
    <row r="32" spans="1:4" ht="18" hidden="1" customHeight="1">
      <c r="A32" s="1110"/>
      <c r="B32" s="1122"/>
      <c r="C32" s="1122"/>
      <c r="D32" s="1111"/>
    </row>
    <row r="33" spans="1:4">
      <c r="A33" s="1123"/>
      <c r="B33" s="1124"/>
      <c r="C33" s="1124"/>
    </row>
    <row r="40" spans="1:4">
      <c r="A40" s="367" t="s">
        <v>1578</v>
      </c>
      <c r="B40" s="367"/>
      <c r="C40" s="367"/>
      <c r="D40" s="490" t="s">
        <v>1577</v>
      </c>
    </row>
  </sheetData>
  <pageMargins left="0.78740157480314965" right="0.78740157480314965" top="1.1811023622047245" bottom="0.98425196850393704" header="0.51181102362204722" footer="0.51181102362204722"/>
  <pageSetup paperSize="9" scale="80" orientation="portrait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>
  <sheetPr>
    <tabColor theme="9" tint="0.39997558519241921"/>
  </sheetPr>
  <dimension ref="A1:H62"/>
  <sheetViews>
    <sheetView showGridLines="0" view="pageLayout" zoomScale="70" zoomScalePageLayoutView="70" workbookViewId="0">
      <selection activeCell="A25" sqref="A25"/>
    </sheetView>
  </sheetViews>
  <sheetFormatPr baseColWidth="10" defaultRowHeight="12.75"/>
  <cols>
    <col min="1" max="1" width="30.5703125" style="1113" customWidth="1"/>
    <col min="2" max="2" width="8.140625" style="1113" customWidth="1"/>
    <col min="3" max="3" width="9.140625" style="1113" customWidth="1"/>
    <col min="4" max="4" width="6.28515625" style="1113" customWidth="1"/>
    <col min="5" max="5" width="9" style="1113" customWidth="1"/>
    <col min="6" max="6" width="8.42578125" style="1113" customWidth="1"/>
    <col min="7" max="7" width="7.140625" style="1113" customWidth="1"/>
    <col min="8" max="8" width="29.28515625" style="1113" customWidth="1"/>
    <col min="9" max="219" width="11.42578125" style="1113"/>
    <col min="220" max="220" width="26.7109375" style="1113" customWidth="1"/>
    <col min="221" max="221" width="10.7109375" style="1113" customWidth="1"/>
    <col min="222" max="223" width="6.7109375" style="1113" customWidth="1"/>
    <col min="224" max="224" width="5.7109375" style="1113" customWidth="1"/>
    <col min="225" max="225" width="7.140625" style="1113" customWidth="1"/>
    <col min="226" max="227" width="5.7109375" style="1113" customWidth="1"/>
    <col min="228" max="228" width="10.7109375" style="1113" customWidth="1"/>
    <col min="229" max="229" width="26.7109375" style="1113" customWidth="1"/>
    <col min="230" max="230" width="8.42578125" style="1113" customWidth="1"/>
    <col min="231" max="475" width="11.42578125" style="1113"/>
    <col min="476" max="476" width="26.7109375" style="1113" customWidth="1"/>
    <col min="477" max="477" width="10.7109375" style="1113" customWidth="1"/>
    <col min="478" max="479" width="6.7109375" style="1113" customWidth="1"/>
    <col min="480" max="480" width="5.7109375" style="1113" customWidth="1"/>
    <col min="481" max="481" width="7.140625" style="1113" customWidth="1"/>
    <col min="482" max="483" width="5.7109375" style="1113" customWidth="1"/>
    <col min="484" max="484" width="10.7109375" style="1113" customWidth="1"/>
    <col min="485" max="485" width="26.7109375" style="1113" customWidth="1"/>
    <col min="486" max="486" width="8.42578125" style="1113" customWidth="1"/>
    <col min="487" max="731" width="11.42578125" style="1113"/>
    <col min="732" max="732" width="26.7109375" style="1113" customWidth="1"/>
    <col min="733" max="733" width="10.7109375" style="1113" customWidth="1"/>
    <col min="734" max="735" width="6.7109375" style="1113" customWidth="1"/>
    <col min="736" max="736" width="5.7109375" style="1113" customWidth="1"/>
    <col min="737" max="737" width="7.140625" style="1113" customWidth="1"/>
    <col min="738" max="739" width="5.7109375" style="1113" customWidth="1"/>
    <col min="740" max="740" width="10.7109375" style="1113" customWidth="1"/>
    <col min="741" max="741" width="26.7109375" style="1113" customWidth="1"/>
    <col min="742" max="742" width="8.42578125" style="1113" customWidth="1"/>
    <col min="743" max="987" width="11.42578125" style="1113"/>
    <col min="988" max="988" width="26.7109375" style="1113" customWidth="1"/>
    <col min="989" max="989" width="10.7109375" style="1113" customWidth="1"/>
    <col min="990" max="991" width="6.7109375" style="1113" customWidth="1"/>
    <col min="992" max="992" width="5.7109375" style="1113" customWidth="1"/>
    <col min="993" max="993" width="7.140625" style="1113" customWidth="1"/>
    <col min="994" max="995" width="5.7109375" style="1113" customWidth="1"/>
    <col min="996" max="996" width="10.7109375" style="1113" customWidth="1"/>
    <col min="997" max="997" width="26.7109375" style="1113" customWidth="1"/>
    <col min="998" max="998" width="8.42578125" style="1113" customWidth="1"/>
    <col min="999" max="1243" width="11.42578125" style="1113"/>
    <col min="1244" max="1244" width="26.7109375" style="1113" customWidth="1"/>
    <col min="1245" max="1245" width="10.7109375" style="1113" customWidth="1"/>
    <col min="1246" max="1247" width="6.7109375" style="1113" customWidth="1"/>
    <col min="1248" max="1248" width="5.7109375" style="1113" customWidth="1"/>
    <col min="1249" max="1249" width="7.140625" style="1113" customWidth="1"/>
    <col min="1250" max="1251" width="5.7109375" style="1113" customWidth="1"/>
    <col min="1252" max="1252" width="10.7109375" style="1113" customWidth="1"/>
    <col min="1253" max="1253" width="26.7109375" style="1113" customWidth="1"/>
    <col min="1254" max="1254" width="8.42578125" style="1113" customWidth="1"/>
    <col min="1255" max="1499" width="11.42578125" style="1113"/>
    <col min="1500" max="1500" width="26.7109375" style="1113" customWidth="1"/>
    <col min="1501" max="1501" width="10.7109375" style="1113" customWidth="1"/>
    <col min="1502" max="1503" width="6.7109375" style="1113" customWidth="1"/>
    <col min="1504" max="1504" width="5.7109375" style="1113" customWidth="1"/>
    <col min="1505" max="1505" width="7.140625" style="1113" customWidth="1"/>
    <col min="1506" max="1507" width="5.7109375" style="1113" customWidth="1"/>
    <col min="1508" max="1508" width="10.7109375" style="1113" customWidth="1"/>
    <col min="1509" max="1509" width="26.7109375" style="1113" customWidth="1"/>
    <col min="1510" max="1510" width="8.42578125" style="1113" customWidth="1"/>
    <col min="1511" max="1755" width="11.42578125" style="1113"/>
    <col min="1756" max="1756" width="26.7109375" style="1113" customWidth="1"/>
    <col min="1757" max="1757" width="10.7109375" style="1113" customWidth="1"/>
    <col min="1758" max="1759" width="6.7109375" style="1113" customWidth="1"/>
    <col min="1760" max="1760" width="5.7109375" style="1113" customWidth="1"/>
    <col min="1761" max="1761" width="7.140625" style="1113" customWidth="1"/>
    <col min="1762" max="1763" width="5.7109375" style="1113" customWidth="1"/>
    <col min="1764" max="1764" width="10.7109375" style="1113" customWidth="1"/>
    <col min="1765" max="1765" width="26.7109375" style="1113" customWidth="1"/>
    <col min="1766" max="1766" width="8.42578125" style="1113" customWidth="1"/>
    <col min="1767" max="2011" width="11.42578125" style="1113"/>
    <col min="2012" max="2012" width="26.7109375" style="1113" customWidth="1"/>
    <col min="2013" max="2013" width="10.7109375" style="1113" customWidth="1"/>
    <col min="2014" max="2015" width="6.7109375" style="1113" customWidth="1"/>
    <col min="2016" max="2016" width="5.7109375" style="1113" customWidth="1"/>
    <col min="2017" max="2017" width="7.140625" style="1113" customWidth="1"/>
    <col min="2018" max="2019" width="5.7109375" style="1113" customWidth="1"/>
    <col min="2020" max="2020" width="10.7109375" style="1113" customWidth="1"/>
    <col min="2021" max="2021" width="26.7109375" style="1113" customWidth="1"/>
    <col min="2022" max="2022" width="8.42578125" style="1113" customWidth="1"/>
    <col min="2023" max="2267" width="11.42578125" style="1113"/>
    <col min="2268" max="2268" width="26.7109375" style="1113" customWidth="1"/>
    <col min="2269" max="2269" width="10.7109375" style="1113" customWidth="1"/>
    <col min="2270" max="2271" width="6.7109375" style="1113" customWidth="1"/>
    <col min="2272" max="2272" width="5.7109375" style="1113" customWidth="1"/>
    <col min="2273" max="2273" width="7.140625" style="1113" customWidth="1"/>
    <col min="2274" max="2275" width="5.7109375" style="1113" customWidth="1"/>
    <col min="2276" max="2276" width="10.7109375" style="1113" customWidth="1"/>
    <col min="2277" max="2277" width="26.7109375" style="1113" customWidth="1"/>
    <col min="2278" max="2278" width="8.42578125" style="1113" customWidth="1"/>
    <col min="2279" max="2523" width="11.42578125" style="1113"/>
    <col min="2524" max="2524" width="26.7109375" style="1113" customWidth="1"/>
    <col min="2525" max="2525" width="10.7109375" style="1113" customWidth="1"/>
    <col min="2526" max="2527" width="6.7109375" style="1113" customWidth="1"/>
    <col min="2528" max="2528" width="5.7109375" style="1113" customWidth="1"/>
    <col min="2529" max="2529" width="7.140625" style="1113" customWidth="1"/>
    <col min="2530" max="2531" width="5.7109375" style="1113" customWidth="1"/>
    <col min="2532" max="2532" width="10.7109375" style="1113" customWidth="1"/>
    <col min="2533" max="2533" width="26.7109375" style="1113" customWidth="1"/>
    <col min="2534" max="2534" width="8.42578125" style="1113" customWidth="1"/>
    <col min="2535" max="2779" width="11.42578125" style="1113"/>
    <col min="2780" max="2780" width="26.7109375" style="1113" customWidth="1"/>
    <col min="2781" max="2781" width="10.7109375" style="1113" customWidth="1"/>
    <col min="2782" max="2783" width="6.7109375" style="1113" customWidth="1"/>
    <col min="2784" max="2784" width="5.7109375" style="1113" customWidth="1"/>
    <col min="2785" max="2785" width="7.140625" style="1113" customWidth="1"/>
    <col min="2786" max="2787" width="5.7109375" style="1113" customWidth="1"/>
    <col min="2788" max="2788" width="10.7109375" style="1113" customWidth="1"/>
    <col min="2789" max="2789" width="26.7109375" style="1113" customWidth="1"/>
    <col min="2790" max="2790" width="8.42578125" style="1113" customWidth="1"/>
    <col min="2791" max="3035" width="11.42578125" style="1113"/>
    <col min="3036" max="3036" width="26.7109375" style="1113" customWidth="1"/>
    <col min="3037" max="3037" width="10.7109375" style="1113" customWidth="1"/>
    <col min="3038" max="3039" width="6.7109375" style="1113" customWidth="1"/>
    <col min="3040" max="3040" width="5.7109375" style="1113" customWidth="1"/>
    <col min="3041" max="3041" width="7.140625" style="1113" customWidth="1"/>
    <col min="3042" max="3043" width="5.7109375" style="1113" customWidth="1"/>
    <col min="3044" max="3044" width="10.7109375" style="1113" customWidth="1"/>
    <col min="3045" max="3045" width="26.7109375" style="1113" customWidth="1"/>
    <col min="3046" max="3046" width="8.42578125" style="1113" customWidth="1"/>
    <col min="3047" max="3291" width="11.42578125" style="1113"/>
    <col min="3292" max="3292" width="26.7109375" style="1113" customWidth="1"/>
    <col min="3293" max="3293" width="10.7109375" style="1113" customWidth="1"/>
    <col min="3294" max="3295" width="6.7109375" style="1113" customWidth="1"/>
    <col min="3296" max="3296" width="5.7109375" style="1113" customWidth="1"/>
    <col min="3297" max="3297" width="7.140625" style="1113" customWidth="1"/>
    <col min="3298" max="3299" width="5.7109375" style="1113" customWidth="1"/>
    <col min="3300" max="3300" width="10.7109375" style="1113" customWidth="1"/>
    <col min="3301" max="3301" width="26.7109375" style="1113" customWidth="1"/>
    <col min="3302" max="3302" width="8.42578125" style="1113" customWidth="1"/>
    <col min="3303" max="3547" width="11.42578125" style="1113"/>
    <col min="3548" max="3548" width="26.7109375" style="1113" customWidth="1"/>
    <col min="3549" max="3549" width="10.7109375" style="1113" customWidth="1"/>
    <col min="3550" max="3551" width="6.7109375" style="1113" customWidth="1"/>
    <col min="3552" max="3552" width="5.7109375" style="1113" customWidth="1"/>
    <col min="3553" max="3553" width="7.140625" style="1113" customWidth="1"/>
    <col min="3554" max="3555" width="5.7109375" style="1113" customWidth="1"/>
    <col min="3556" max="3556" width="10.7109375" style="1113" customWidth="1"/>
    <col min="3557" max="3557" width="26.7109375" style="1113" customWidth="1"/>
    <col min="3558" max="3558" width="8.42578125" style="1113" customWidth="1"/>
    <col min="3559" max="3803" width="11.42578125" style="1113"/>
    <col min="3804" max="3804" width="26.7109375" style="1113" customWidth="1"/>
    <col min="3805" max="3805" width="10.7109375" style="1113" customWidth="1"/>
    <col min="3806" max="3807" width="6.7109375" style="1113" customWidth="1"/>
    <col min="3808" max="3808" width="5.7109375" style="1113" customWidth="1"/>
    <col min="3809" max="3809" width="7.140625" style="1113" customWidth="1"/>
    <col min="3810" max="3811" width="5.7109375" style="1113" customWidth="1"/>
    <col min="3812" max="3812" width="10.7109375" style="1113" customWidth="1"/>
    <col min="3813" max="3813" width="26.7109375" style="1113" customWidth="1"/>
    <col min="3814" max="3814" width="8.42578125" style="1113" customWidth="1"/>
    <col min="3815" max="4059" width="11.42578125" style="1113"/>
    <col min="4060" max="4060" width="26.7109375" style="1113" customWidth="1"/>
    <col min="4061" max="4061" width="10.7109375" style="1113" customWidth="1"/>
    <col min="4062" max="4063" width="6.7109375" style="1113" customWidth="1"/>
    <col min="4064" max="4064" width="5.7109375" style="1113" customWidth="1"/>
    <col min="4065" max="4065" width="7.140625" style="1113" customWidth="1"/>
    <col min="4066" max="4067" width="5.7109375" style="1113" customWidth="1"/>
    <col min="4068" max="4068" width="10.7109375" style="1113" customWidth="1"/>
    <col min="4069" max="4069" width="26.7109375" style="1113" customWidth="1"/>
    <col min="4070" max="4070" width="8.42578125" style="1113" customWidth="1"/>
    <col min="4071" max="4315" width="11.42578125" style="1113"/>
    <col min="4316" max="4316" width="26.7109375" style="1113" customWidth="1"/>
    <col min="4317" max="4317" width="10.7109375" style="1113" customWidth="1"/>
    <col min="4318" max="4319" width="6.7109375" style="1113" customWidth="1"/>
    <col min="4320" max="4320" width="5.7109375" style="1113" customWidth="1"/>
    <col min="4321" max="4321" width="7.140625" style="1113" customWidth="1"/>
    <col min="4322" max="4323" width="5.7109375" style="1113" customWidth="1"/>
    <col min="4324" max="4324" width="10.7109375" style="1113" customWidth="1"/>
    <col min="4325" max="4325" width="26.7109375" style="1113" customWidth="1"/>
    <col min="4326" max="4326" width="8.42578125" style="1113" customWidth="1"/>
    <col min="4327" max="4571" width="11.42578125" style="1113"/>
    <col min="4572" max="4572" width="26.7109375" style="1113" customWidth="1"/>
    <col min="4573" max="4573" width="10.7109375" style="1113" customWidth="1"/>
    <col min="4574" max="4575" width="6.7109375" style="1113" customWidth="1"/>
    <col min="4576" max="4576" width="5.7109375" style="1113" customWidth="1"/>
    <col min="4577" max="4577" width="7.140625" style="1113" customWidth="1"/>
    <col min="4578" max="4579" width="5.7109375" style="1113" customWidth="1"/>
    <col min="4580" max="4580" width="10.7109375" style="1113" customWidth="1"/>
    <col min="4581" max="4581" width="26.7109375" style="1113" customWidth="1"/>
    <col min="4582" max="4582" width="8.42578125" style="1113" customWidth="1"/>
    <col min="4583" max="4827" width="11.42578125" style="1113"/>
    <col min="4828" max="4828" width="26.7109375" style="1113" customWidth="1"/>
    <col min="4829" max="4829" width="10.7109375" style="1113" customWidth="1"/>
    <col min="4830" max="4831" width="6.7109375" style="1113" customWidth="1"/>
    <col min="4832" max="4832" width="5.7109375" style="1113" customWidth="1"/>
    <col min="4833" max="4833" width="7.140625" style="1113" customWidth="1"/>
    <col min="4834" max="4835" width="5.7109375" style="1113" customWidth="1"/>
    <col min="4836" max="4836" width="10.7109375" style="1113" customWidth="1"/>
    <col min="4837" max="4837" width="26.7109375" style="1113" customWidth="1"/>
    <col min="4838" max="4838" width="8.42578125" style="1113" customWidth="1"/>
    <col min="4839" max="5083" width="11.42578125" style="1113"/>
    <col min="5084" max="5084" width="26.7109375" style="1113" customWidth="1"/>
    <col min="5085" max="5085" width="10.7109375" style="1113" customWidth="1"/>
    <col min="5086" max="5087" width="6.7109375" style="1113" customWidth="1"/>
    <col min="5088" max="5088" width="5.7109375" style="1113" customWidth="1"/>
    <col min="5089" max="5089" width="7.140625" style="1113" customWidth="1"/>
    <col min="5090" max="5091" width="5.7109375" style="1113" customWidth="1"/>
    <col min="5092" max="5092" width="10.7109375" style="1113" customWidth="1"/>
    <col min="5093" max="5093" width="26.7109375" style="1113" customWidth="1"/>
    <col min="5094" max="5094" width="8.42578125" style="1113" customWidth="1"/>
    <col min="5095" max="5339" width="11.42578125" style="1113"/>
    <col min="5340" max="5340" width="26.7109375" style="1113" customWidth="1"/>
    <col min="5341" max="5341" width="10.7109375" style="1113" customWidth="1"/>
    <col min="5342" max="5343" width="6.7109375" style="1113" customWidth="1"/>
    <col min="5344" max="5344" width="5.7109375" style="1113" customWidth="1"/>
    <col min="5345" max="5345" width="7.140625" style="1113" customWidth="1"/>
    <col min="5346" max="5347" width="5.7109375" style="1113" customWidth="1"/>
    <col min="5348" max="5348" width="10.7109375" style="1113" customWidth="1"/>
    <col min="5349" max="5349" width="26.7109375" style="1113" customWidth="1"/>
    <col min="5350" max="5350" width="8.42578125" style="1113" customWidth="1"/>
    <col min="5351" max="5595" width="11.42578125" style="1113"/>
    <col min="5596" max="5596" width="26.7109375" style="1113" customWidth="1"/>
    <col min="5597" max="5597" width="10.7109375" style="1113" customWidth="1"/>
    <col min="5598" max="5599" width="6.7109375" style="1113" customWidth="1"/>
    <col min="5600" max="5600" width="5.7109375" style="1113" customWidth="1"/>
    <col min="5601" max="5601" width="7.140625" style="1113" customWidth="1"/>
    <col min="5602" max="5603" width="5.7109375" style="1113" customWidth="1"/>
    <col min="5604" max="5604" width="10.7109375" style="1113" customWidth="1"/>
    <col min="5605" max="5605" width="26.7109375" style="1113" customWidth="1"/>
    <col min="5606" max="5606" width="8.42578125" style="1113" customWidth="1"/>
    <col min="5607" max="5851" width="11.42578125" style="1113"/>
    <col min="5852" max="5852" width="26.7109375" style="1113" customWidth="1"/>
    <col min="5853" max="5853" width="10.7109375" style="1113" customWidth="1"/>
    <col min="5854" max="5855" width="6.7109375" style="1113" customWidth="1"/>
    <col min="5856" max="5856" width="5.7109375" style="1113" customWidth="1"/>
    <col min="5857" max="5857" width="7.140625" style="1113" customWidth="1"/>
    <col min="5858" max="5859" width="5.7109375" style="1113" customWidth="1"/>
    <col min="5860" max="5860" width="10.7109375" style="1113" customWidth="1"/>
    <col min="5861" max="5861" width="26.7109375" style="1113" customWidth="1"/>
    <col min="5862" max="5862" width="8.42578125" style="1113" customWidth="1"/>
    <col min="5863" max="6107" width="11.42578125" style="1113"/>
    <col min="6108" max="6108" width="26.7109375" style="1113" customWidth="1"/>
    <col min="6109" max="6109" width="10.7109375" style="1113" customWidth="1"/>
    <col min="6110" max="6111" width="6.7109375" style="1113" customWidth="1"/>
    <col min="6112" max="6112" width="5.7109375" style="1113" customWidth="1"/>
    <col min="6113" max="6113" width="7.140625" style="1113" customWidth="1"/>
    <col min="6114" max="6115" width="5.7109375" style="1113" customWidth="1"/>
    <col min="6116" max="6116" width="10.7109375" style="1113" customWidth="1"/>
    <col min="6117" max="6117" width="26.7109375" style="1113" customWidth="1"/>
    <col min="6118" max="6118" width="8.42578125" style="1113" customWidth="1"/>
    <col min="6119" max="6363" width="11.42578125" style="1113"/>
    <col min="6364" max="6364" width="26.7109375" style="1113" customWidth="1"/>
    <col min="6365" max="6365" width="10.7109375" style="1113" customWidth="1"/>
    <col min="6366" max="6367" width="6.7109375" style="1113" customWidth="1"/>
    <col min="6368" max="6368" width="5.7109375" style="1113" customWidth="1"/>
    <col min="6369" max="6369" width="7.140625" style="1113" customWidth="1"/>
    <col min="6370" max="6371" width="5.7109375" style="1113" customWidth="1"/>
    <col min="6372" max="6372" width="10.7109375" style="1113" customWidth="1"/>
    <col min="6373" max="6373" width="26.7109375" style="1113" customWidth="1"/>
    <col min="6374" max="6374" width="8.42578125" style="1113" customWidth="1"/>
    <col min="6375" max="6619" width="11.42578125" style="1113"/>
    <col min="6620" max="6620" width="26.7109375" style="1113" customWidth="1"/>
    <col min="6621" max="6621" width="10.7109375" style="1113" customWidth="1"/>
    <col min="6622" max="6623" width="6.7109375" style="1113" customWidth="1"/>
    <col min="6624" max="6624" width="5.7109375" style="1113" customWidth="1"/>
    <col min="6625" max="6625" width="7.140625" style="1113" customWidth="1"/>
    <col min="6626" max="6627" width="5.7109375" style="1113" customWidth="1"/>
    <col min="6628" max="6628" width="10.7109375" style="1113" customWidth="1"/>
    <col min="6629" max="6629" width="26.7109375" style="1113" customWidth="1"/>
    <col min="6630" max="6630" width="8.42578125" style="1113" customWidth="1"/>
    <col min="6631" max="6875" width="11.42578125" style="1113"/>
    <col min="6876" max="6876" width="26.7109375" style="1113" customWidth="1"/>
    <col min="6877" max="6877" width="10.7109375" style="1113" customWidth="1"/>
    <col min="6878" max="6879" width="6.7109375" style="1113" customWidth="1"/>
    <col min="6880" max="6880" width="5.7109375" style="1113" customWidth="1"/>
    <col min="6881" max="6881" width="7.140625" style="1113" customWidth="1"/>
    <col min="6882" max="6883" width="5.7109375" style="1113" customWidth="1"/>
    <col min="6884" max="6884" width="10.7109375" style="1113" customWidth="1"/>
    <col min="6885" max="6885" width="26.7109375" style="1113" customWidth="1"/>
    <col min="6886" max="6886" width="8.42578125" style="1113" customWidth="1"/>
    <col min="6887" max="7131" width="11.42578125" style="1113"/>
    <col min="7132" max="7132" width="26.7109375" style="1113" customWidth="1"/>
    <col min="7133" max="7133" width="10.7109375" style="1113" customWidth="1"/>
    <col min="7134" max="7135" width="6.7109375" style="1113" customWidth="1"/>
    <col min="7136" max="7136" width="5.7109375" style="1113" customWidth="1"/>
    <col min="7137" max="7137" width="7.140625" style="1113" customWidth="1"/>
    <col min="7138" max="7139" width="5.7109375" style="1113" customWidth="1"/>
    <col min="7140" max="7140" width="10.7109375" style="1113" customWidth="1"/>
    <col min="7141" max="7141" width="26.7109375" style="1113" customWidth="1"/>
    <col min="7142" max="7142" width="8.42578125" style="1113" customWidth="1"/>
    <col min="7143" max="7387" width="11.42578125" style="1113"/>
    <col min="7388" max="7388" width="26.7109375" style="1113" customWidth="1"/>
    <col min="7389" max="7389" width="10.7109375" style="1113" customWidth="1"/>
    <col min="7390" max="7391" width="6.7109375" style="1113" customWidth="1"/>
    <col min="7392" max="7392" width="5.7109375" style="1113" customWidth="1"/>
    <col min="7393" max="7393" width="7.140625" style="1113" customWidth="1"/>
    <col min="7394" max="7395" width="5.7109375" style="1113" customWidth="1"/>
    <col min="7396" max="7396" width="10.7109375" style="1113" customWidth="1"/>
    <col min="7397" max="7397" width="26.7109375" style="1113" customWidth="1"/>
    <col min="7398" max="7398" width="8.42578125" style="1113" customWidth="1"/>
    <col min="7399" max="7643" width="11.42578125" style="1113"/>
    <col min="7644" max="7644" width="26.7109375" style="1113" customWidth="1"/>
    <col min="7645" max="7645" width="10.7109375" style="1113" customWidth="1"/>
    <col min="7646" max="7647" width="6.7109375" style="1113" customWidth="1"/>
    <col min="7648" max="7648" width="5.7109375" style="1113" customWidth="1"/>
    <col min="7649" max="7649" width="7.140625" style="1113" customWidth="1"/>
    <col min="7650" max="7651" width="5.7109375" style="1113" customWidth="1"/>
    <col min="7652" max="7652" width="10.7109375" style="1113" customWidth="1"/>
    <col min="7653" max="7653" width="26.7109375" style="1113" customWidth="1"/>
    <col min="7654" max="7654" width="8.42578125" style="1113" customWidth="1"/>
    <col min="7655" max="7899" width="11.42578125" style="1113"/>
    <col min="7900" max="7900" width="26.7109375" style="1113" customWidth="1"/>
    <col min="7901" max="7901" width="10.7109375" style="1113" customWidth="1"/>
    <col min="7902" max="7903" width="6.7109375" style="1113" customWidth="1"/>
    <col min="7904" max="7904" width="5.7109375" style="1113" customWidth="1"/>
    <col min="7905" max="7905" width="7.140625" style="1113" customWidth="1"/>
    <col min="7906" max="7907" width="5.7109375" style="1113" customWidth="1"/>
    <col min="7908" max="7908" width="10.7109375" style="1113" customWidth="1"/>
    <col min="7909" max="7909" width="26.7109375" style="1113" customWidth="1"/>
    <col min="7910" max="7910" width="8.42578125" style="1113" customWidth="1"/>
    <col min="7911" max="8155" width="11.42578125" style="1113"/>
    <col min="8156" max="8156" width="26.7109375" style="1113" customWidth="1"/>
    <col min="8157" max="8157" width="10.7109375" style="1113" customWidth="1"/>
    <col min="8158" max="8159" width="6.7109375" style="1113" customWidth="1"/>
    <col min="8160" max="8160" width="5.7109375" style="1113" customWidth="1"/>
    <col min="8161" max="8161" width="7.140625" style="1113" customWidth="1"/>
    <col min="8162" max="8163" width="5.7109375" style="1113" customWidth="1"/>
    <col min="8164" max="8164" width="10.7109375" style="1113" customWidth="1"/>
    <col min="8165" max="8165" width="26.7109375" style="1113" customWidth="1"/>
    <col min="8166" max="8166" width="8.42578125" style="1113" customWidth="1"/>
    <col min="8167" max="8411" width="11.42578125" style="1113"/>
    <col min="8412" max="8412" width="26.7109375" style="1113" customWidth="1"/>
    <col min="8413" max="8413" width="10.7109375" style="1113" customWidth="1"/>
    <col min="8414" max="8415" width="6.7109375" style="1113" customWidth="1"/>
    <col min="8416" max="8416" width="5.7109375" style="1113" customWidth="1"/>
    <col min="8417" max="8417" width="7.140625" style="1113" customWidth="1"/>
    <col min="8418" max="8419" width="5.7109375" style="1113" customWidth="1"/>
    <col min="8420" max="8420" width="10.7109375" style="1113" customWidth="1"/>
    <col min="8421" max="8421" width="26.7109375" style="1113" customWidth="1"/>
    <col min="8422" max="8422" width="8.42578125" style="1113" customWidth="1"/>
    <col min="8423" max="8667" width="11.42578125" style="1113"/>
    <col min="8668" max="8668" width="26.7109375" style="1113" customWidth="1"/>
    <col min="8669" max="8669" width="10.7109375" style="1113" customWidth="1"/>
    <col min="8670" max="8671" width="6.7109375" style="1113" customWidth="1"/>
    <col min="8672" max="8672" width="5.7109375" style="1113" customWidth="1"/>
    <col min="8673" max="8673" width="7.140625" style="1113" customWidth="1"/>
    <col min="8674" max="8675" width="5.7109375" style="1113" customWidth="1"/>
    <col min="8676" max="8676" width="10.7109375" style="1113" customWidth="1"/>
    <col min="8677" max="8677" width="26.7109375" style="1113" customWidth="1"/>
    <col min="8678" max="8678" width="8.42578125" style="1113" customWidth="1"/>
    <col min="8679" max="8923" width="11.42578125" style="1113"/>
    <col min="8924" max="8924" width="26.7109375" style="1113" customWidth="1"/>
    <col min="8925" max="8925" width="10.7109375" style="1113" customWidth="1"/>
    <col min="8926" max="8927" width="6.7109375" style="1113" customWidth="1"/>
    <col min="8928" max="8928" width="5.7109375" style="1113" customWidth="1"/>
    <col min="8929" max="8929" width="7.140625" style="1113" customWidth="1"/>
    <col min="8930" max="8931" width="5.7109375" style="1113" customWidth="1"/>
    <col min="8932" max="8932" width="10.7109375" style="1113" customWidth="1"/>
    <col min="8933" max="8933" width="26.7109375" style="1113" customWidth="1"/>
    <col min="8934" max="8934" width="8.42578125" style="1113" customWidth="1"/>
    <col min="8935" max="9179" width="11.42578125" style="1113"/>
    <col min="9180" max="9180" width="26.7109375" style="1113" customWidth="1"/>
    <col min="9181" max="9181" width="10.7109375" style="1113" customWidth="1"/>
    <col min="9182" max="9183" width="6.7109375" style="1113" customWidth="1"/>
    <col min="9184" max="9184" width="5.7109375" style="1113" customWidth="1"/>
    <col min="9185" max="9185" width="7.140625" style="1113" customWidth="1"/>
    <col min="9186" max="9187" width="5.7109375" style="1113" customWidth="1"/>
    <col min="9188" max="9188" width="10.7109375" style="1113" customWidth="1"/>
    <col min="9189" max="9189" width="26.7109375" style="1113" customWidth="1"/>
    <col min="9190" max="9190" width="8.42578125" style="1113" customWidth="1"/>
    <col min="9191" max="9435" width="11.42578125" style="1113"/>
    <col min="9436" max="9436" width="26.7109375" style="1113" customWidth="1"/>
    <col min="9437" max="9437" width="10.7109375" style="1113" customWidth="1"/>
    <col min="9438" max="9439" width="6.7109375" style="1113" customWidth="1"/>
    <col min="9440" max="9440" width="5.7109375" style="1113" customWidth="1"/>
    <col min="9441" max="9441" width="7.140625" style="1113" customWidth="1"/>
    <col min="9442" max="9443" width="5.7109375" style="1113" customWidth="1"/>
    <col min="9444" max="9444" width="10.7109375" style="1113" customWidth="1"/>
    <col min="9445" max="9445" width="26.7109375" style="1113" customWidth="1"/>
    <col min="9446" max="9446" width="8.42578125" style="1113" customWidth="1"/>
    <col min="9447" max="9691" width="11.42578125" style="1113"/>
    <col min="9692" max="9692" width="26.7109375" style="1113" customWidth="1"/>
    <col min="9693" max="9693" width="10.7109375" style="1113" customWidth="1"/>
    <col min="9694" max="9695" width="6.7109375" style="1113" customWidth="1"/>
    <col min="9696" max="9696" width="5.7109375" style="1113" customWidth="1"/>
    <col min="9697" max="9697" width="7.140625" style="1113" customWidth="1"/>
    <col min="9698" max="9699" width="5.7109375" style="1113" customWidth="1"/>
    <col min="9700" max="9700" width="10.7109375" style="1113" customWidth="1"/>
    <col min="9701" max="9701" width="26.7109375" style="1113" customWidth="1"/>
    <col min="9702" max="9702" width="8.42578125" style="1113" customWidth="1"/>
    <col min="9703" max="9947" width="11.42578125" style="1113"/>
    <col min="9948" max="9948" width="26.7109375" style="1113" customWidth="1"/>
    <col min="9949" max="9949" width="10.7109375" style="1113" customWidth="1"/>
    <col min="9950" max="9951" width="6.7109375" style="1113" customWidth="1"/>
    <col min="9952" max="9952" width="5.7109375" style="1113" customWidth="1"/>
    <col min="9953" max="9953" width="7.140625" style="1113" customWidth="1"/>
    <col min="9954" max="9955" width="5.7109375" style="1113" customWidth="1"/>
    <col min="9956" max="9956" width="10.7109375" style="1113" customWidth="1"/>
    <col min="9957" max="9957" width="26.7109375" style="1113" customWidth="1"/>
    <col min="9958" max="9958" width="8.42578125" style="1113" customWidth="1"/>
    <col min="9959" max="10203" width="11.42578125" style="1113"/>
    <col min="10204" max="10204" width="26.7109375" style="1113" customWidth="1"/>
    <col min="10205" max="10205" width="10.7109375" style="1113" customWidth="1"/>
    <col min="10206" max="10207" width="6.7109375" style="1113" customWidth="1"/>
    <col min="10208" max="10208" width="5.7109375" style="1113" customWidth="1"/>
    <col min="10209" max="10209" width="7.140625" style="1113" customWidth="1"/>
    <col min="10210" max="10211" width="5.7109375" style="1113" customWidth="1"/>
    <col min="10212" max="10212" width="10.7109375" style="1113" customWidth="1"/>
    <col min="10213" max="10213" width="26.7109375" style="1113" customWidth="1"/>
    <col min="10214" max="10214" width="8.42578125" style="1113" customWidth="1"/>
    <col min="10215" max="10459" width="11.42578125" style="1113"/>
    <col min="10460" max="10460" width="26.7109375" style="1113" customWidth="1"/>
    <col min="10461" max="10461" width="10.7109375" style="1113" customWidth="1"/>
    <col min="10462" max="10463" width="6.7109375" style="1113" customWidth="1"/>
    <col min="10464" max="10464" width="5.7109375" style="1113" customWidth="1"/>
    <col min="10465" max="10465" width="7.140625" style="1113" customWidth="1"/>
    <col min="10466" max="10467" width="5.7109375" style="1113" customWidth="1"/>
    <col min="10468" max="10468" width="10.7109375" style="1113" customWidth="1"/>
    <col min="10469" max="10469" width="26.7109375" style="1113" customWidth="1"/>
    <col min="10470" max="10470" width="8.42578125" style="1113" customWidth="1"/>
    <col min="10471" max="10715" width="11.42578125" style="1113"/>
    <col min="10716" max="10716" width="26.7109375" style="1113" customWidth="1"/>
    <col min="10717" max="10717" width="10.7109375" style="1113" customWidth="1"/>
    <col min="10718" max="10719" width="6.7109375" style="1113" customWidth="1"/>
    <col min="10720" max="10720" width="5.7109375" style="1113" customWidth="1"/>
    <col min="10721" max="10721" width="7.140625" style="1113" customWidth="1"/>
    <col min="10722" max="10723" width="5.7109375" style="1113" customWidth="1"/>
    <col min="10724" max="10724" width="10.7109375" style="1113" customWidth="1"/>
    <col min="10725" max="10725" width="26.7109375" style="1113" customWidth="1"/>
    <col min="10726" max="10726" width="8.42578125" style="1113" customWidth="1"/>
    <col min="10727" max="10971" width="11.42578125" style="1113"/>
    <col min="10972" max="10972" width="26.7109375" style="1113" customWidth="1"/>
    <col min="10973" max="10973" width="10.7109375" style="1113" customWidth="1"/>
    <col min="10974" max="10975" width="6.7109375" style="1113" customWidth="1"/>
    <col min="10976" max="10976" width="5.7109375" style="1113" customWidth="1"/>
    <col min="10977" max="10977" width="7.140625" style="1113" customWidth="1"/>
    <col min="10978" max="10979" width="5.7109375" style="1113" customWidth="1"/>
    <col min="10980" max="10980" width="10.7109375" style="1113" customWidth="1"/>
    <col min="10981" max="10981" width="26.7109375" style="1113" customWidth="1"/>
    <col min="10982" max="10982" width="8.42578125" style="1113" customWidth="1"/>
    <col min="10983" max="11227" width="11.42578125" style="1113"/>
    <col min="11228" max="11228" width="26.7109375" style="1113" customWidth="1"/>
    <col min="11229" max="11229" width="10.7109375" style="1113" customWidth="1"/>
    <col min="11230" max="11231" width="6.7109375" style="1113" customWidth="1"/>
    <col min="11232" max="11232" width="5.7109375" style="1113" customWidth="1"/>
    <col min="11233" max="11233" width="7.140625" style="1113" customWidth="1"/>
    <col min="11234" max="11235" width="5.7109375" style="1113" customWidth="1"/>
    <col min="11236" max="11236" width="10.7109375" style="1113" customWidth="1"/>
    <col min="11237" max="11237" width="26.7109375" style="1113" customWidth="1"/>
    <col min="11238" max="11238" width="8.42578125" style="1113" customWidth="1"/>
    <col min="11239" max="11483" width="11.42578125" style="1113"/>
    <col min="11484" max="11484" width="26.7109375" style="1113" customWidth="1"/>
    <col min="11485" max="11485" width="10.7109375" style="1113" customWidth="1"/>
    <col min="11486" max="11487" width="6.7109375" style="1113" customWidth="1"/>
    <col min="11488" max="11488" width="5.7109375" style="1113" customWidth="1"/>
    <col min="11489" max="11489" width="7.140625" style="1113" customWidth="1"/>
    <col min="11490" max="11491" width="5.7109375" style="1113" customWidth="1"/>
    <col min="11492" max="11492" width="10.7109375" style="1113" customWidth="1"/>
    <col min="11493" max="11493" width="26.7109375" style="1113" customWidth="1"/>
    <col min="11494" max="11494" width="8.42578125" style="1113" customWidth="1"/>
    <col min="11495" max="11739" width="11.42578125" style="1113"/>
    <col min="11740" max="11740" width="26.7109375" style="1113" customWidth="1"/>
    <col min="11741" max="11741" width="10.7109375" style="1113" customWidth="1"/>
    <col min="11742" max="11743" width="6.7109375" style="1113" customWidth="1"/>
    <col min="11744" max="11744" width="5.7109375" style="1113" customWidth="1"/>
    <col min="11745" max="11745" width="7.140625" style="1113" customWidth="1"/>
    <col min="11746" max="11747" width="5.7109375" style="1113" customWidth="1"/>
    <col min="11748" max="11748" width="10.7109375" style="1113" customWidth="1"/>
    <col min="11749" max="11749" width="26.7109375" style="1113" customWidth="1"/>
    <col min="11750" max="11750" width="8.42578125" style="1113" customWidth="1"/>
    <col min="11751" max="11995" width="11.42578125" style="1113"/>
    <col min="11996" max="11996" width="26.7109375" style="1113" customWidth="1"/>
    <col min="11997" max="11997" width="10.7109375" style="1113" customWidth="1"/>
    <col min="11998" max="11999" width="6.7109375" style="1113" customWidth="1"/>
    <col min="12000" max="12000" width="5.7109375" style="1113" customWidth="1"/>
    <col min="12001" max="12001" width="7.140625" style="1113" customWidth="1"/>
    <col min="12002" max="12003" width="5.7109375" style="1113" customWidth="1"/>
    <col min="12004" max="12004" width="10.7109375" style="1113" customWidth="1"/>
    <col min="12005" max="12005" width="26.7109375" style="1113" customWidth="1"/>
    <col min="12006" max="12006" width="8.42578125" style="1113" customWidth="1"/>
    <col min="12007" max="12251" width="11.42578125" style="1113"/>
    <col min="12252" max="12252" width="26.7109375" style="1113" customWidth="1"/>
    <col min="12253" max="12253" width="10.7109375" style="1113" customWidth="1"/>
    <col min="12254" max="12255" width="6.7109375" style="1113" customWidth="1"/>
    <col min="12256" max="12256" width="5.7109375" style="1113" customWidth="1"/>
    <col min="12257" max="12257" width="7.140625" style="1113" customWidth="1"/>
    <col min="12258" max="12259" width="5.7109375" style="1113" customWidth="1"/>
    <col min="12260" max="12260" width="10.7109375" style="1113" customWidth="1"/>
    <col min="12261" max="12261" width="26.7109375" style="1113" customWidth="1"/>
    <col min="12262" max="12262" width="8.42578125" style="1113" customWidth="1"/>
    <col min="12263" max="12507" width="11.42578125" style="1113"/>
    <col min="12508" max="12508" width="26.7109375" style="1113" customWidth="1"/>
    <col min="12509" max="12509" width="10.7109375" style="1113" customWidth="1"/>
    <col min="12510" max="12511" width="6.7109375" style="1113" customWidth="1"/>
    <col min="12512" max="12512" width="5.7109375" style="1113" customWidth="1"/>
    <col min="12513" max="12513" width="7.140625" style="1113" customWidth="1"/>
    <col min="12514" max="12515" width="5.7109375" style="1113" customWidth="1"/>
    <col min="12516" max="12516" width="10.7109375" style="1113" customWidth="1"/>
    <col min="12517" max="12517" width="26.7109375" style="1113" customWidth="1"/>
    <col min="12518" max="12518" width="8.42578125" style="1113" customWidth="1"/>
    <col min="12519" max="12763" width="11.42578125" style="1113"/>
    <col min="12764" max="12764" width="26.7109375" style="1113" customWidth="1"/>
    <col min="12765" max="12765" width="10.7109375" style="1113" customWidth="1"/>
    <col min="12766" max="12767" width="6.7109375" style="1113" customWidth="1"/>
    <col min="12768" max="12768" width="5.7109375" style="1113" customWidth="1"/>
    <col min="12769" max="12769" width="7.140625" style="1113" customWidth="1"/>
    <col min="12770" max="12771" width="5.7109375" style="1113" customWidth="1"/>
    <col min="12772" max="12772" width="10.7109375" style="1113" customWidth="1"/>
    <col min="12773" max="12773" width="26.7109375" style="1113" customWidth="1"/>
    <col min="12774" max="12774" width="8.42578125" style="1113" customWidth="1"/>
    <col min="12775" max="13019" width="11.42578125" style="1113"/>
    <col min="13020" max="13020" width="26.7109375" style="1113" customWidth="1"/>
    <col min="13021" max="13021" width="10.7109375" style="1113" customWidth="1"/>
    <col min="13022" max="13023" width="6.7109375" style="1113" customWidth="1"/>
    <col min="13024" max="13024" width="5.7109375" style="1113" customWidth="1"/>
    <col min="13025" max="13025" width="7.140625" style="1113" customWidth="1"/>
    <col min="13026" max="13027" width="5.7109375" style="1113" customWidth="1"/>
    <col min="13028" max="13028" width="10.7109375" style="1113" customWidth="1"/>
    <col min="13029" max="13029" width="26.7109375" style="1113" customWidth="1"/>
    <col min="13030" max="13030" width="8.42578125" style="1113" customWidth="1"/>
    <col min="13031" max="13275" width="11.42578125" style="1113"/>
    <col min="13276" max="13276" width="26.7109375" style="1113" customWidth="1"/>
    <col min="13277" max="13277" width="10.7109375" style="1113" customWidth="1"/>
    <col min="13278" max="13279" width="6.7109375" style="1113" customWidth="1"/>
    <col min="13280" max="13280" width="5.7109375" style="1113" customWidth="1"/>
    <col min="13281" max="13281" width="7.140625" style="1113" customWidth="1"/>
    <col min="13282" max="13283" width="5.7109375" style="1113" customWidth="1"/>
    <col min="13284" max="13284" width="10.7109375" style="1113" customWidth="1"/>
    <col min="13285" max="13285" width="26.7109375" style="1113" customWidth="1"/>
    <col min="13286" max="13286" width="8.42578125" style="1113" customWidth="1"/>
    <col min="13287" max="13531" width="11.42578125" style="1113"/>
    <col min="13532" max="13532" width="26.7109375" style="1113" customWidth="1"/>
    <col min="13533" max="13533" width="10.7109375" style="1113" customWidth="1"/>
    <col min="13534" max="13535" width="6.7109375" style="1113" customWidth="1"/>
    <col min="13536" max="13536" width="5.7109375" style="1113" customWidth="1"/>
    <col min="13537" max="13537" width="7.140625" style="1113" customWidth="1"/>
    <col min="13538" max="13539" width="5.7109375" style="1113" customWidth="1"/>
    <col min="13540" max="13540" width="10.7109375" style="1113" customWidth="1"/>
    <col min="13541" max="13541" width="26.7109375" style="1113" customWidth="1"/>
    <col min="13542" max="13542" width="8.42578125" style="1113" customWidth="1"/>
    <col min="13543" max="13787" width="11.42578125" style="1113"/>
    <col min="13788" max="13788" width="26.7109375" style="1113" customWidth="1"/>
    <col min="13789" max="13789" width="10.7109375" style="1113" customWidth="1"/>
    <col min="13790" max="13791" width="6.7109375" style="1113" customWidth="1"/>
    <col min="13792" max="13792" width="5.7109375" style="1113" customWidth="1"/>
    <col min="13793" max="13793" width="7.140625" style="1113" customWidth="1"/>
    <col min="13794" max="13795" width="5.7109375" style="1113" customWidth="1"/>
    <col min="13796" max="13796" width="10.7109375" style="1113" customWidth="1"/>
    <col min="13797" max="13797" width="26.7109375" style="1113" customWidth="1"/>
    <col min="13798" max="13798" width="8.42578125" style="1113" customWidth="1"/>
    <col min="13799" max="14043" width="11.42578125" style="1113"/>
    <col min="14044" max="14044" width="26.7109375" style="1113" customWidth="1"/>
    <col min="14045" max="14045" width="10.7109375" style="1113" customWidth="1"/>
    <col min="14046" max="14047" width="6.7109375" style="1113" customWidth="1"/>
    <col min="14048" max="14048" width="5.7109375" style="1113" customWidth="1"/>
    <col min="14049" max="14049" width="7.140625" style="1113" customWidth="1"/>
    <col min="14050" max="14051" width="5.7109375" style="1113" customWidth="1"/>
    <col min="14052" max="14052" width="10.7109375" style="1113" customWidth="1"/>
    <col min="14053" max="14053" width="26.7109375" style="1113" customWidth="1"/>
    <col min="14054" max="14054" width="8.42578125" style="1113" customWidth="1"/>
    <col min="14055" max="14299" width="11.42578125" style="1113"/>
    <col min="14300" max="14300" width="26.7109375" style="1113" customWidth="1"/>
    <col min="14301" max="14301" width="10.7109375" style="1113" customWidth="1"/>
    <col min="14302" max="14303" width="6.7109375" style="1113" customWidth="1"/>
    <col min="14304" max="14304" width="5.7109375" style="1113" customWidth="1"/>
    <col min="14305" max="14305" width="7.140625" style="1113" customWidth="1"/>
    <col min="14306" max="14307" width="5.7109375" style="1113" customWidth="1"/>
    <col min="14308" max="14308" width="10.7109375" style="1113" customWidth="1"/>
    <col min="14309" max="14309" width="26.7109375" style="1113" customWidth="1"/>
    <col min="14310" max="14310" width="8.42578125" style="1113" customWidth="1"/>
    <col min="14311" max="14555" width="11.42578125" style="1113"/>
    <col min="14556" max="14556" width="26.7109375" style="1113" customWidth="1"/>
    <col min="14557" max="14557" width="10.7109375" style="1113" customWidth="1"/>
    <col min="14558" max="14559" width="6.7109375" style="1113" customWidth="1"/>
    <col min="14560" max="14560" width="5.7109375" style="1113" customWidth="1"/>
    <col min="14561" max="14561" width="7.140625" style="1113" customWidth="1"/>
    <col min="14562" max="14563" width="5.7109375" style="1113" customWidth="1"/>
    <col min="14564" max="14564" width="10.7109375" style="1113" customWidth="1"/>
    <col min="14565" max="14565" width="26.7109375" style="1113" customWidth="1"/>
    <col min="14566" max="14566" width="8.42578125" style="1113" customWidth="1"/>
    <col min="14567" max="14811" width="11.42578125" style="1113"/>
    <col min="14812" max="14812" width="26.7109375" style="1113" customWidth="1"/>
    <col min="14813" max="14813" width="10.7109375" style="1113" customWidth="1"/>
    <col min="14814" max="14815" width="6.7109375" style="1113" customWidth="1"/>
    <col min="14816" max="14816" width="5.7109375" style="1113" customWidth="1"/>
    <col min="14817" max="14817" width="7.140625" style="1113" customWidth="1"/>
    <col min="14818" max="14819" width="5.7109375" style="1113" customWidth="1"/>
    <col min="14820" max="14820" width="10.7109375" style="1113" customWidth="1"/>
    <col min="14821" max="14821" width="26.7109375" style="1113" customWidth="1"/>
    <col min="14822" max="14822" width="8.42578125" style="1113" customWidth="1"/>
    <col min="14823" max="15067" width="11.42578125" style="1113"/>
    <col min="15068" max="15068" width="26.7109375" style="1113" customWidth="1"/>
    <col min="15069" max="15069" width="10.7109375" style="1113" customWidth="1"/>
    <col min="15070" max="15071" width="6.7109375" style="1113" customWidth="1"/>
    <col min="15072" max="15072" width="5.7109375" style="1113" customWidth="1"/>
    <col min="15073" max="15073" width="7.140625" style="1113" customWidth="1"/>
    <col min="15074" max="15075" width="5.7109375" style="1113" customWidth="1"/>
    <col min="15076" max="15076" width="10.7109375" style="1113" customWidth="1"/>
    <col min="15077" max="15077" width="26.7109375" style="1113" customWidth="1"/>
    <col min="15078" max="15078" width="8.42578125" style="1113" customWidth="1"/>
    <col min="15079" max="15323" width="11.42578125" style="1113"/>
    <col min="15324" max="15324" width="26.7109375" style="1113" customWidth="1"/>
    <col min="15325" max="15325" width="10.7109375" style="1113" customWidth="1"/>
    <col min="15326" max="15327" width="6.7109375" style="1113" customWidth="1"/>
    <col min="15328" max="15328" width="5.7109375" style="1113" customWidth="1"/>
    <col min="15329" max="15329" width="7.140625" style="1113" customWidth="1"/>
    <col min="15330" max="15331" width="5.7109375" style="1113" customWidth="1"/>
    <col min="15332" max="15332" width="10.7109375" style="1113" customWidth="1"/>
    <col min="15333" max="15333" width="26.7109375" style="1113" customWidth="1"/>
    <col min="15334" max="15334" width="8.42578125" style="1113" customWidth="1"/>
    <col min="15335" max="15579" width="11.42578125" style="1113"/>
    <col min="15580" max="15580" width="26.7109375" style="1113" customWidth="1"/>
    <col min="15581" max="15581" width="10.7109375" style="1113" customWidth="1"/>
    <col min="15582" max="15583" width="6.7109375" style="1113" customWidth="1"/>
    <col min="15584" max="15584" width="5.7109375" style="1113" customWidth="1"/>
    <col min="15585" max="15585" width="7.140625" style="1113" customWidth="1"/>
    <col min="15586" max="15587" width="5.7109375" style="1113" customWidth="1"/>
    <col min="15588" max="15588" width="10.7109375" style="1113" customWidth="1"/>
    <col min="15589" max="15589" width="26.7109375" style="1113" customWidth="1"/>
    <col min="15590" max="15590" width="8.42578125" style="1113" customWidth="1"/>
    <col min="15591" max="15835" width="11.42578125" style="1113"/>
    <col min="15836" max="15836" width="26.7109375" style="1113" customWidth="1"/>
    <col min="15837" max="15837" width="10.7109375" style="1113" customWidth="1"/>
    <col min="15838" max="15839" width="6.7109375" style="1113" customWidth="1"/>
    <col min="15840" max="15840" width="5.7109375" style="1113" customWidth="1"/>
    <col min="15841" max="15841" width="7.140625" style="1113" customWidth="1"/>
    <col min="15842" max="15843" width="5.7109375" style="1113" customWidth="1"/>
    <col min="15844" max="15844" width="10.7109375" style="1113" customWidth="1"/>
    <col min="15845" max="15845" width="26.7109375" style="1113" customWidth="1"/>
    <col min="15846" max="15846" width="8.42578125" style="1113" customWidth="1"/>
    <col min="15847" max="16091" width="11.42578125" style="1113"/>
    <col min="16092" max="16092" width="26.7109375" style="1113" customWidth="1"/>
    <col min="16093" max="16093" width="10.7109375" style="1113" customWidth="1"/>
    <col min="16094" max="16095" width="6.7109375" style="1113" customWidth="1"/>
    <col min="16096" max="16096" width="5.7109375" style="1113" customWidth="1"/>
    <col min="16097" max="16097" width="7.140625" style="1113" customWidth="1"/>
    <col min="16098" max="16099" width="5.7109375" style="1113" customWidth="1"/>
    <col min="16100" max="16100" width="10.7109375" style="1113" customWidth="1"/>
    <col min="16101" max="16101" width="26.7109375" style="1113" customWidth="1"/>
    <col min="16102" max="16102" width="8.42578125" style="1113" customWidth="1"/>
    <col min="16103" max="16349" width="11.42578125" style="1113"/>
    <col min="16350" max="16355" width="11.42578125" style="1113" customWidth="1"/>
    <col min="16356" max="16362" width="11.42578125" style="1113"/>
    <col min="16363" max="16376" width="11.42578125" style="1113" customWidth="1"/>
    <col min="16377" max="16384" width="11.42578125" style="1113"/>
  </cols>
  <sheetData>
    <row r="1" spans="1:8" s="1126" customFormat="1" ht="24.75" customHeight="1">
      <c r="A1" s="1125" t="s">
        <v>1235</v>
      </c>
      <c r="B1" s="1125"/>
      <c r="C1" s="1125"/>
      <c r="D1" s="1112"/>
      <c r="E1" s="1112"/>
      <c r="F1" s="1112"/>
      <c r="G1" s="2665" t="s">
        <v>1236</v>
      </c>
      <c r="H1" s="2665"/>
    </row>
    <row r="2" spans="1:8" s="1126" customFormat="1" ht="18.95" customHeight="1">
      <c r="A2" s="1127"/>
      <c r="B2" s="1127"/>
      <c r="C2" s="1127"/>
      <c r="D2" s="1112"/>
      <c r="E2" s="1112"/>
      <c r="F2" s="1112"/>
      <c r="G2" s="1112"/>
      <c r="H2" s="1128"/>
    </row>
    <row r="3" spans="1:8" s="1130" customFormat="1" ht="20.25">
      <c r="A3" s="1129" t="s">
        <v>2521</v>
      </c>
      <c r="B3" s="1129"/>
      <c r="E3" s="1126"/>
      <c r="G3" s="1555"/>
      <c r="H3" s="1556" t="s">
        <v>2520</v>
      </c>
    </row>
    <row r="4" spans="1:8" s="1130" customFormat="1" ht="18.95" customHeight="1">
      <c r="A4" s="1129" t="s">
        <v>1640</v>
      </c>
      <c r="B4" s="1129"/>
      <c r="E4" s="1126"/>
      <c r="G4" s="2664" t="s">
        <v>1641</v>
      </c>
      <c r="H4" s="2664"/>
    </row>
    <row r="5" spans="1:8" s="1130" customFormat="1" ht="18.95" customHeight="1">
      <c r="A5" s="1129"/>
      <c r="B5" s="1129"/>
      <c r="E5" s="1126"/>
      <c r="G5" s="1557"/>
      <c r="H5" s="1557"/>
    </row>
    <row r="6" spans="1:8" s="1130" customFormat="1" ht="18.95" customHeight="1">
      <c r="A6" s="1131"/>
      <c r="B6" s="1131"/>
      <c r="E6" s="1126"/>
      <c r="G6" s="1132"/>
      <c r="H6" s="1133"/>
    </row>
    <row r="7" spans="1:8">
      <c r="C7" s="1197" t="s">
        <v>2235</v>
      </c>
      <c r="E7" s="1197" t="s">
        <v>2049</v>
      </c>
      <c r="F7" s="1197"/>
    </row>
    <row r="8" spans="1:8" ht="15.75">
      <c r="A8" s="1296" t="s">
        <v>1624</v>
      </c>
      <c r="B8" s="1300"/>
      <c r="C8" s="1300"/>
      <c r="D8" s="1300"/>
      <c r="E8" s="1300"/>
      <c r="F8" s="1300"/>
      <c r="G8" s="1300"/>
      <c r="H8" s="1296" t="s">
        <v>1628</v>
      </c>
    </row>
    <row r="9" spans="1:8" ht="25.9" customHeight="1">
      <c r="A9" s="1282" t="s">
        <v>1241</v>
      </c>
      <c r="B9" s="1299"/>
      <c r="C9" s="1298">
        <v>1307</v>
      </c>
      <c r="D9" s="1298"/>
      <c r="E9" s="1298">
        <v>1042</v>
      </c>
      <c r="F9" s="1301"/>
      <c r="G9" s="1300"/>
      <c r="H9" s="1286" t="s">
        <v>1242</v>
      </c>
    </row>
    <row r="10" spans="1:8" ht="25.9" customHeight="1">
      <c r="A10" s="1282" t="s">
        <v>1243</v>
      </c>
      <c r="B10" s="1299"/>
      <c r="C10" s="1298">
        <v>855</v>
      </c>
      <c r="D10" s="1298"/>
      <c r="E10" s="1298">
        <v>745</v>
      </c>
      <c r="F10" s="1301"/>
      <c r="G10" s="1300"/>
      <c r="H10" s="1286" t="s">
        <v>48</v>
      </c>
    </row>
    <row r="11" spans="1:8" ht="25.9" customHeight="1">
      <c r="A11" s="1282" t="s">
        <v>1244</v>
      </c>
      <c r="B11" s="1299"/>
      <c r="C11" s="1298">
        <v>1161</v>
      </c>
      <c r="D11" s="1298"/>
      <c r="E11" s="1298">
        <v>897</v>
      </c>
      <c r="F11" s="1301"/>
      <c r="G11" s="1300"/>
      <c r="H11" s="1286" t="s">
        <v>1245</v>
      </c>
    </row>
    <row r="12" spans="1:8" ht="25.9" customHeight="1">
      <c r="A12" s="1283" t="s">
        <v>1246</v>
      </c>
      <c r="B12" s="1299"/>
      <c r="C12" s="1298">
        <v>1626</v>
      </c>
      <c r="D12" s="1298"/>
      <c r="E12" s="1298">
        <v>1467</v>
      </c>
      <c r="F12" s="1301"/>
      <c r="G12" s="1300"/>
      <c r="H12" s="1286" t="s">
        <v>1247</v>
      </c>
    </row>
    <row r="13" spans="1:8" ht="25.9" customHeight="1">
      <c r="A13" s="1282" t="s">
        <v>1248</v>
      </c>
      <c r="B13" s="1299"/>
      <c r="C13" s="1298">
        <v>901</v>
      </c>
      <c r="D13" s="1298"/>
      <c r="E13" s="1298">
        <v>1119</v>
      </c>
      <c r="F13" s="1301"/>
      <c r="G13" s="1300"/>
      <c r="H13" s="1286" t="s">
        <v>1249</v>
      </c>
    </row>
    <row r="14" spans="1:8" ht="25.9" customHeight="1">
      <c r="A14" s="1282" t="s">
        <v>114</v>
      </c>
      <c r="B14" s="1299"/>
      <c r="C14" s="1298">
        <v>1804</v>
      </c>
      <c r="D14" s="1298"/>
      <c r="E14" s="1298">
        <v>2022</v>
      </c>
      <c r="F14" s="1301"/>
      <c r="G14" s="1300"/>
      <c r="H14" s="1286" t="s">
        <v>1250</v>
      </c>
    </row>
    <row r="15" spans="1:8" ht="25.9" customHeight="1">
      <c r="A15" s="1282" t="s">
        <v>134</v>
      </c>
      <c r="B15" s="1299"/>
      <c r="C15" s="1298">
        <v>1513</v>
      </c>
      <c r="D15" s="1298"/>
      <c r="E15" s="1298">
        <v>1440</v>
      </c>
      <c r="F15" s="1301"/>
      <c r="G15" s="1300"/>
      <c r="H15" s="1286" t="s">
        <v>1642</v>
      </c>
    </row>
    <row r="16" spans="1:8" ht="25.9" customHeight="1">
      <c r="A16" s="1282" t="s">
        <v>151</v>
      </c>
      <c r="B16" s="1299"/>
      <c r="C16" s="1298">
        <v>1148</v>
      </c>
      <c r="D16" s="1298"/>
      <c r="E16" s="1298">
        <v>780</v>
      </c>
      <c r="F16" s="1301"/>
      <c r="G16" s="1300"/>
      <c r="H16" s="1286" t="s">
        <v>648</v>
      </c>
    </row>
    <row r="17" spans="1:8" ht="25.9" customHeight="1">
      <c r="A17" s="1284" t="s">
        <v>1251</v>
      </c>
      <c r="B17" s="1299"/>
      <c r="C17" s="1298">
        <v>664</v>
      </c>
      <c r="D17" s="1298"/>
      <c r="E17" s="1298">
        <v>786</v>
      </c>
      <c r="F17" s="1301"/>
      <c r="G17" s="1300"/>
      <c r="H17" s="1286" t="s">
        <v>1252</v>
      </c>
    </row>
    <row r="18" spans="1:8" ht="25.9" customHeight="1">
      <c r="A18" s="1285" t="s">
        <v>1253</v>
      </c>
      <c r="B18" s="1299"/>
      <c r="C18" s="1298">
        <v>227</v>
      </c>
      <c r="D18" s="1298"/>
      <c r="E18" s="1298">
        <v>185</v>
      </c>
      <c r="F18" s="1301"/>
      <c r="G18" s="1300"/>
      <c r="H18" s="1285" t="s">
        <v>1254</v>
      </c>
    </row>
    <row r="19" spans="1:8" ht="25.9" customHeight="1">
      <c r="A19" s="1284" t="s">
        <v>187</v>
      </c>
      <c r="B19" s="1299"/>
      <c r="C19" s="1298">
        <v>101</v>
      </c>
      <c r="D19" s="1298"/>
      <c r="E19" s="1298">
        <v>73</v>
      </c>
      <c r="F19" s="1301"/>
      <c r="G19" s="1300"/>
      <c r="H19" s="1286" t="s">
        <v>1255</v>
      </c>
    </row>
    <row r="20" spans="1:8" ht="25.9" customHeight="1">
      <c r="A20" s="1284" t="s">
        <v>2082</v>
      </c>
      <c r="B20" s="1299"/>
      <c r="C20" s="1298">
        <v>93</v>
      </c>
      <c r="D20" s="1298"/>
      <c r="E20" s="1298">
        <v>44</v>
      </c>
      <c r="F20" s="1301"/>
      <c r="G20" s="1300"/>
      <c r="H20" s="1286" t="s">
        <v>1256</v>
      </c>
    </row>
    <row r="21" spans="1:8" ht="25.9" customHeight="1">
      <c r="A21" s="1296" t="s">
        <v>10</v>
      </c>
      <c r="B21" s="1299"/>
      <c r="C21" s="1757">
        <f>SUM(C9:C20)</f>
        <v>11400</v>
      </c>
      <c r="D21" s="1757"/>
      <c r="E21" s="1757">
        <f>SUM(E9:E20)</f>
        <v>10600</v>
      </c>
      <c r="F21" s="1302"/>
      <c r="G21" s="1300"/>
      <c r="H21" s="1297" t="s">
        <v>11</v>
      </c>
    </row>
    <row r="22" spans="1:8" ht="18" customHeight="1">
      <c r="A22" s="1087"/>
      <c r="B22" s="1086"/>
      <c r="D22" s="1134"/>
      <c r="E22" s="1088"/>
      <c r="H22" s="1088"/>
    </row>
    <row r="23" spans="1:8" ht="18" customHeight="1">
      <c r="A23" s="46"/>
      <c r="B23" s="1086"/>
      <c r="D23" s="1134"/>
      <c r="E23" s="1088"/>
      <c r="H23" s="1088"/>
    </row>
    <row r="24" spans="1:8" s="1126" customFormat="1" ht="18.95" customHeight="1">
      <c r="A24" s="1136" t="s">
        <v>2523</v>
      </c>
      <c r="B24" s="1136"/>
      <c r="C24" s="1136"/>
      <c r="D24" s="1112"/>
      <c r="E24" s="1112"/>
      <c r="F24" s="2667" t="s">
        <v>2522</v>
      </c>
      <c r="G24" s="2667"/>
      <c r="H24" s="2667"/>
    </row>
    <row r="25" spans="1:8" s="1126" customFormat="1" ht="18.95" customHeight="1">
      <c r="A25" s="1136" t="s">
        <v>2252</v>
      </c>
      <c r="B25" s="1136"/>
      <c r="C25" s="1136"/>
      <c r="D25" s="1112"/>
      <c r="E25" s="1112"/>
      <c r="F25" s="1112"/>
      <c r="G25" s="2668" t="s">
        <v>2251</v>
      </c>
      <c r="H25" s="2668"/>
    </row>
    <row r="26" spans="1:8" s="1126" customFormat="1" ht="18.95" customHeight="1">
      <c r="A26" s="1112"/>
      <c r="B26" s="1112"/>
      <c r="C26" s="1112"/>
      <c r="D26" s="1112"/>
      <c r="E26" s="1112"/>
      <c r="F26" s="1112"/>
      <c r="G26" s="1112"/>
      <c r="H26" s="1112"/>
    </row>
    <row r="27" spans="1:8" ht="18" customHeight="1">
      <c r="A27" s="2352" t="s">
        <v>2236</v>
      </c>
      <c r="B27" s="1137" t="s">
        <v>10</v>
      </c>
      <c r="C27" s="1137" t="s">
        <v>11</v>
      </c>
      <c r="D27" s="1137" t="s">
        <v>703</v>
      </c>
      <c r="E27" s="1137" t="s">
        <v>271</v>
      </c>
      <c r="F27" s="1135" t="s">
        <v>1274</v>
      </c>
      <c r="G27" s="1137" t="s">
        <v>267</v>
      </c>
      <c r="H27" s="2351" t="s">
        <v>2235</v>
      </c>
    </row>
    <row r="28" spans="1:8" ht="18" customHeight="1">
      <c r="A28" s="1138"/>
      <c r="B28" s="1137" t="s">
        <v>11</v>
      </c>
      <c r="C28" s="1137" t="s">
        <v>7</v>
      </c>
      <c r="D28" s="1137" t="s">
        <v>11</v>
      </c>
      <c r="E28" s="1137" t="s">
        <v>7</v>
      </c>
      <c r="F28" s="1137" t="s">
        <v>11</v>
      </c>
      <c r="G28" s="1137" t="s">
        <v>7</v>
      </c>
      <c r="H28" s="1139"/>
    </row>
    <row r="29" spans="1:8" ht="18" customHeight="1">
      <c r="A29" s="1138"/>
      <c r="B29" s="1137" t="s">
        <v>10</v>
      </c>
      <c r="C29" s="1137" t="s">
        <v>1275</v>
      </c>
      <c r="D29" s="1137" t="s">
        <v>10</v>
      </c>
      <c r="E29" s="1137" t="s">
        <v>1275</v>
      </c>
      <c r="F29" s="1137" t="s">
        <v>10</v>
      </c>
      <c r="G29" s="1137" t="s">
        <v>1275</v>
      </c>
      <c r="H29" s="1138"/>
    </row>
    <row r="30" spans="1:8" ht="18" customHeight="1">
      <c r="A30" s="1391" t="s">
        <v>1276</v>
      </c>
      <c r="B30" s="1392"/>
      <c r="C30" s="1393"/>
      <c r="D30" s="1394"/>
      <c r="E30" s="1394"/>
      <c r="F30" s="1394"/>
      <c r="G30" s="1394"/>
      <c r="H30" s="1395" t="s">
        <v>1277</v>
      </c>
    </row>
    <row r="31" spans="1:8" ht="20.45" customHeight="1">
      <c r="A31" s="1396" t="s">
        <v>639</v>
      </c>
      <c r="B31" s="2104">
        <f>D31+F31</f>
        <v>73</v>
      </c>
      <c r="C31" s="2104">
        <f>E31+G31</f>
        <v>19</v>
      </c>
      <c r="D31" s="2104">
        <v>31</v>
      </c>
      <c r="E31" s="2104">
        <v>10</v>
      </c>
      <c r="F31" s="2104">
        <v>42</v>
      </c>
      <c r="G31" s="2104">
        <v>9</v>
      </c>
      <c r="H31" s="1398" t="s">
        <v>640</v>
      </c>
    </row>
    <row r="32" spans="1:8" ht="20.45" customHeight="1">
      <c r="A32" s="1399" t="s">
        <v>641</v>
      </c>
      <c r="B32" s="2104">
        <f t="shared" ref="B32:B34" si="0">D32+F32</f>
        <v>35</v>
      </c>
      <c r="C32" s="2104">
        <f t="shared" ref="C32:C34" si="1">E32+G32</f>
        <v>4</v>
      </c>
      <c r="D32" s="2104">
        <v>16</v>
      </c>
      <c r="E32" s="2104">
        <v>4</v>
      </c>
      <c r="F32" s="2104">
        <v>19</v>
      </c>
      <c r="G32" s="2105">
        <v>0</v>
      </c>
      <c r="H32" s="1400" t="s">
        <v>642</v>
      </c>
    </row>
    <row r="33" spans="1:8" ht="20.45" customHeight="1">
      <c r="A33" s="1399" t="s">
        <v>1278</v>
      </c>
      <c r="B33" s="2104">
        <f t="shared" si="0"/>
        <v>218</v>
      </c>
      <c r="C33" s="2104">
        <f t="shared" si="1"/>
        <v>78</v>
      </c>
      <c r="D33" s="2104">
        <v>95</v>
      </c>
      <c r="E33" s="2104">
        <v>39</v>
      </c>
      <c r="F33" s="2104">
        <v>123</v>
      </c>
      <c r="G33" s="2104">
        <v>39</v>
      </c>
      <c r="H33" s="1401" t="s">
        <v>115</v>
      </c>
    </row>
    <row r="34" spans="1:8" ht="20.45" customHeight="1">
      <c r="A34" s="1399" t="s">
        <v>645</v>
      </c>
      <c r="B34" s="2104">
        <f t="shared" si="0"/>
        <v>201</v>
      </c>
      <c r="C34" s="2104">
        <f t="shared" si="1"/>
        <v>49</v>
      </c>
      <c r="D34" s="2104">
        <v>78</v>
      </c>
      <c r="E34" s="2104">
        <v>27</v>
      </c>
      <c r="F34" s="2104">
        <v>123</v>
      </c>
      <c r="G34" s="2104">
        <v>22</v>
      </c>
      <c r="H34" s="1400" t="s">
        <v>646</v>
      </c>
    </row>
    <row r="35" spans="1:8" ht="15.75">
      <c r="A35" s="1399"/>
      <c r="B35" s="1397"/>
      <c r="C35" s="1397"/>
      <c r="D35" s="1397"/>
      <c r="E35" s="2666"/>
      <c r="F35" s="2666"/>
      <c r="G35" s="1397"/>
      <c r="H35" s="1400"/>
    </row>
    <row r="36" spans="1:8" ht="15.75">
      <c r="A36" s="1391" t="s">
        <v>454</v>
      </c>
      <c r="B36" s="1402">
        <f t="shared" ref="B36:F36" si="2">SUM(B31:B34)</f>
        <v>527</v>
      </c>
      <c r="C36" s="1402">
        <f t="shared" si="2"/>
        <v>150</v>
      </c>
      <c r="D36" s="1402">
        <f t="shared" si="2"/>
        <v>220</v>
      </c>
      <c r="E36" s="1402">
        <f t="shared" si="2"/>
        <v>80</v>
      </c>
      <c r="F36" s="1402">
        <f t="shared" si="2"/>
        <v>307</v>
      </c>
      <c r="G36" s="1402">
        <f>SUM(G31:G34)</f>
        <v>70</v>
      </c>
      <c r="H36" s="1395" t="s">
        <v>11</v>
      </c>
    </row>
    <row r="37" spans="1:8" ht="15.75">
      <c r="A37" s="1399"/>
      <c r="B37" s="1403"/>
      <c r="C37" s="1400"/>
      <c r="D37" s="1400"/>
      <c r="E37" s="1400"/>
      <c r="F37" s="1396"/>
      <c r="G37" s="1396"/>
      <c r="H37" s="1401"/>
    </row>
    <row r="38" spans="1:8" ht="15.75">
      <c r="A38" s="1300"/>
      <c r="B38" s="1300"/>
      <c r="C38" s="1300"/>
      <c r="D38" s="1300"/>
      <c r="E38" s="1300"/>
      <c r="F38" s="1300"/>
      <c r="G38" s="1300"/>
      <c r="H38" s="1300"/>
    </row>
    <row r="39" spans="1:8" ht="15.75">
      <c r="A39" s="1300"/>
      <c r="B39" s="1300"/>
      <c r="C39" s="1300"/>
      <c r="D39" s="1300"/>
      <c r="E39" s="1300"/>
      <c r="F39" s="1300"/>
      <c r="G39" s="1300"/>
      <c r="H39" s="1300"/>
    </row>
    <row r="44" spans="1:8" s="1140" customFormat="1" ht="12.75" customHeight="1">
      <c r="A44" s="431" t="s">
        <v>1279</v>
      </c>
      <c r="B44" s="431"/>
      <c r="G44" s="1126"/>
      <c r="H44" s="432"/>
    </row>
    <row r="45" spans="1:8" s="1140" customFormat="1" ht="12.75" customHeight="1">
      <c r="A45" s="367" t="s">
        <v>1578</v>
      </c>
      <c r="B45" s="367"/>
      <c r="C45" s="367"/>
      <c r="D45" s="1118"/>
      <c r="G45" s="1141"/>
      <c r="H45" s="490" t="s">
        <v>1577</v>
      </c>
    </row>
    <row r="47" spans="1:8" ht="12.75" customHeight="1"/>
    <row r="50" spans="3:8" ht="12.75" customHeight="1"/>
    <row r="51" spans="3:8" ht="12.75" customHeight="1"/>
    <row r="52" spans="3:8" ht="12.75" customHeight="1"/>
    <row r="57" spans="3:8" ht="14.1" customHeight="1">
      <c r="H57" s="1142"/>
    </row>
    <row r="61" spans="3:8" ht="18.75">
      <c r="C61" s="1143"/>
      <c r="H61" s="1144"/>
    </row>
    <row r="62" spans="3:8">
      <c r="C62" s="1091"/>
    </row>
  </sheetData>
  <mergeCells count="5">
    <mergeCell ref="G4:H4"/>
    <mergeCell ref="G1:H1"/>
    <mergeCell ref="E35:F35"/>
    <mergeCell ref="F24:H24"/>
    <mergeCell ref="G25:H25"/>
  </mergeCells>
  <pageMargins left="0.78740157480314965" right="0.78740157480314965" top="1.1811023622047245" bottom="0.98425196850393704" header="0.51181102362204722" footer="0.51181102362204722"/>
  <pageSetup paperSize="9" scale="77"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>
  <sheetPr syncVertical="1" syncRef="A19">
    <tabColor theme="5" tint="0.39997558519241921"/>
  </sheetPr>
  <dimension ref="A1:G70"/>
  <sheetViews>
    <sheetView showGridLines="0" topLeftCell="A19" zoomScale="90" zoomScaleNormal="90" workbookViewId="0">
      <selection activeCell="I10" sqref="I1:N1048576"/>
    </sheetView>
  </sheetViews>
  <sheetFormatPr baseColWidth="10" defaultColWidth="11" defaultRowHeight="12.75"/>
  <cols>
    <col min="1" max="1" width="29.5703125" style="1150" customWidth="1"/>
    <col min="2" max="2" width="11.42578125" style="1150" customWidth="1"/>
    <col min="3" max="3" width="11.7109375" style="1150" customWidth="1"/>
    <col min="4" max="4" width="11.5703125" style="1150" customWidth="1"/>
    <col min="5" max="5" width="11.7109375" style="1150" customWidth="1"/>
    <col min="6" max="6" width="31.7109375" style="1150" customWidth="1"/>
    <col min="7" max="7" width="12.7109375" style="1152" customWidth="1"/>
    <col min="8" max="8" width="14.42578125" style="1152" customWidth="1"/>
    <col min="9" max="243" width="11" style="1152"/>
    <col min="244" max="244" width="29.5703125" style="1152" customWidth="1"/>
    <col min="245" max="245" width="11.42578125" style="1152" customWidth="1"/>
    <col min="246" max="246" width="11.7109375" style="1152" customWidth="1"/>
    <col min="247" max="247" width="11.5703125" style="1152" customWidth="1"/>
    <col min="248" max="248" width="11.7109375" style="1152" customWidth="1"/>
    <col min="249" max="249" width="31.7109375" style="1152" customWidth="1"/>
    <col min="250" max="250" width="12.7109375" style="1152" customWidth="1"/>
    <col min="251" max="251" width="11" style="1152" customWidth="1"/>
    <col min="252" max="252" width="14.42578125" style="1152" customWidth="1"/>
    <col min="253" max="253" width="4.140625" style="1152" customWidth="1"/>
    <col min="254" max="255" width="11" style="1152" customWidth="1"/>
    <col min="256" max="256" width="14.42578125" style="1152" customWidth="1"/>
    <col min="257" max="257" width="4.140625" style="1152" customWidth="1"/>
    <col min="258" max="258" width="14.42578125" style="1152" customWidth="1"/>
    <col min="259" max="499" width="11" style="1152"/>
    <col min="500" max="500" width="29.5703125" style="1152" customWidth="1"/>
    <col min="501" max="501" width="11.42578125" style="1152" customWidth="1"/>
    <col min="502" max="502" width="11.7109375" style="1152" customWidth="1"/>
    <col min="503" max="503" width="11.5703125" style="1152" customWidth="1"/>
    <col min="504" max="504" width="11.7109375" style="1152" customWidth="1"/>
    <col min="505" max="505" width="31.7109375" style="1152" customWidth="1"/>
    <col min="506" max="506" width="12.7109375" style="1152" customWidth="1"/>
    <col min="507" max="507" width="11" style="1152" customWidth="1"/>
    <col min="508" max="508" width="14.42578125" style="1152" customWidth="1"/>
    <col min="509" max="509" width="4.140625" style="1152" customWidth="1"/>
    <col min="510" max="511" width="11" style="1152" customWidth="1"/>
    <col min="512" max="512" width="14.42578125" style="1152" customWidth="1"/>
    <col min="513" max="513" width="4.140625" style="1152" customWidth="1"/>
    <col min="514" max="514" width="14.42578125" style="1152" customWidth="1"/>
    <col min="515" max="755" width="11" style="1152"/>
    <col min="756" max="756" width="29.5703125" style="1152" customWidth="1"/>
    <col min="757" max="757" width="11.42578125" style="1152" customWidth="1"/>
    <col min="758" max="758" width="11.7109375" style="1152" customWidth="1"/>
    <col min="759" max="759" width="11.5703125" style="1152" customWidth="1"/>
    <col min="760" max="760" width="11.7109375" style="1152" customWidth="1"/>
    <col min="761" max="761" width="31.7109375" style="1152" customWidth="1"/>
    <col min="762" max="762" width="12.7109375" style="1152" customWidth="1"/>
    <col min="763" max="763" width="11" style="1152" customWidth="1"/>
    <col min="764" max="764" width="14.42578125" style="1152" customWidth="1"/>
    <col min="765" max="765" width="4.140625" style="1152" customWidth="1"/>
    <col min="766" max="767" width="11" style="1152" customWidth="1"/>
    <col min="768" max="768" width="14.42578125" style="1152" customWidth="1"/>
    <col min="769" max="769" width="4.140625" style="1152" customWidth="1"/>
    <col min="770" max="770" width="14.42578125" style="1152" customWidth="1"/>
    <col min="771" max="1011" width="11" style="1152"/>
    <col min="1012" max="1012" width="29.5703125" style="1152" customWidth="1"/>
    <col min="1013" max="1013" width="11.42578125" style="1152" customWidth="1"/>
    <col min="1014" max="1014" width="11.7109375" style="1152" customWidth="1"/>
    <col min="1015" max="1015" width="11.5703125" style="1152" customWidth="1"/>
    <col min="1016" max="1016" width="11.7109375" style="1152" customWidth="1"/>
    <col min="1017" max="1017" width="31.7109375" style="1152" customWidth="1"/>
    <col min="1018" max="1018" width="12.7109375" style="1152" customWidth="1"/>
    <col min="1019" max="1019" width="11" style="1152" customWidth="1"/>
    <col min="1020" max="1020" width="14.42578125" style="1152" customWidth="1"/>
    <col min="1021" max="1021" width="4.140625" style="1152" customWidth="1"/>
    <col min="1022" max="1023" width="11" style="1152" customWidth="1"/>
    <col min="1024" max="1024" width="14.42578125" style="1152" customWidth="1"/>
    <col min="1025" max="1025" width="4.140625" style="1152" customWidth="1"/>
    <col min="1026" max="1026" width="14.42578125" style="1152" customWidth="1"/>
    <col min="1027" max="1267" width="11" style="1152"/>
    <col min="1268" max="1268" width="29.5703125" style="1152" customWidth="1"/>
    <col min="1269" max="1269" width="11.42578125" style="1152" customWidth="1"/>
    <col min="1270" max="1270" width="11.7109375" style="1152" customWidth="1"/>
    <col min="1271" max="1271" width="11.5703125" style="1152" customWidth="1"/>
    <col min="1272" max="1272" width="11.7109375" style="1152" customWidth="1"/>
    <col min="1273" max="1273" width="31.7109375" style="1152" customWidth="1"/>
    <col min="1274" max="1274" width="12.7109375" style="1152" customWidth="1"/>
    <col min="1275" max="1275" width="11" style="1152" customWidth="1"/>
    <col min="1276" max="1276" width="14.42578125" style="1152" customWidth="1"/>
    <col min="1277" max="1277" width="4.140625" style="1152" customWidth="1"/>
    <col min="1278" max="1279" width="11" style="1152" customWidth="1"/>
    <col min="1280" max="1280" width="14.42578125" style="1152" customWidth="1"/>
    <col min="1281" max="1281" width="4.140625" style="1152" customWidth="1"/>
    <col min="1282" max="1282" width="14.42578125" style="1152" customWidth="1"/>
    <col min="1283" max="1523" width="11" style="1152"/>
    <col min="1524" max="1524" width="29.5703125" style="1152" customWidth="1"/>
    <col min="1525" max="1525" width="11.42578125" style="1152" customWidth="1"/>
    <col min="1526" max="1526" width="11.7109375" style="1152" customWidth="1"/>
    <col min="1527" max="1527" width="11.5703125" style="1152" customWidth="1"/>
    <col min="1528" max="1528" width="11.7109375" style="1152" customWidth="1"/>
    <col min="1529" max="1529" width="31.7109375" style="1152" customWidth="1"/>
    <col min="1530" max="1530" width="12.7109375" style="1152" customWidth="1"/>
    <col min="1531" max="1531" width="11" style="1152" customWidth="1"/>
    <col min="1532" max="1532" width="14.42578125" style="1152" customWidth="1"/>
    <col min="1533" max="1533" width="4.140625" style="1152" customWidth="1"/>
    <col min="1534" max="1535" width="11" style="1152" customWidth="1"/>
    <col min="1536" max="1536" width="14.42578125" style="1152" customWidth="1"/>
    <col min="1537" max="1537" width="4.140625" style="1152" customWidth="1"/>
    <col min="1538" max="1538" width="14.42578125" style="1152" customWidth="1"/>
    <col min="1539" max="1779" width="11" style="1152"/>
    <col min="1780" max="1780" width="29.5703125" style="1152" customWidth="1"/>
    <col min="1781" max="1781" width="11.42578125" style="1152" customWidth="1"/>
    <col min="1782" max="1782" width="11.7109375" style="1152" customWidth="1"/>
    <col min="1783" max="1783" width="11.5703125" style="1152" customWidth="1"/>
    <col min="1784" max="1784" width="11.7109375" style="1152" customWidth="1"/>
    <col min="1785" max="1785" width="31.7109375" style="1152" customWidth="1"/>
    <col min="1786" max="1786" width="12.7109375" style="1152" customWidth="1"/>
    <col min="1787" max="1787" width="11" style="1152" customWidth="1"/>
    <col min="1788" max="1788" width="14.42578125" style="1152" customWidth="1"/>
    <col min="1789" max="1789" width="4.140625" style="1152" customWidth="1"/>
    <col min="1790" max="1791" width="11" style="1152" customWidth="1"/>
    <col min="1792" max="1792" width="14.42578125" style="1152" customWidth="1"/>
    <col min="1793" max="1793" width="4.140625" style="1152" customWidth="1"/>
    <col min="1794" max="1794" width="14.42578125" style="1152" customWidth="1"/>
    <col min="1795" max="2035" width="11" style="1152"/>
    <col min="2036" max="2036" width="29.5703125" style="1152" customWidth="1"/>
    <col min="2037" max="2037" width="11.42578125" style="1152" customWidth="1"/>
    <col min="2038" max="2038" width="11.7109375" style="1152" customWidth="1"/>
    <col min="2039" max="2039" width="11.5703125" style="1152" customWidth="1"/>
    <col min="2040" max="2040" width="11.7109375" style="1152" customWidth="1"/>
    <col min="2041" max="2041" width="31.7109375" style="1152" customWidth="1"/>
    <col min="2042" max="2042" width="12.7109375" style="1152" customWidth="1"/>
    <col min="2043" max="2043" width="11" style="1152" customWidth="1"/>
    <col min="2044" max="2044" width="14.42578125" style="1152" customWidth="1"/>
    <col min="2045" max="2045" width="4.140625" style="1152" customWidth="1"/>
    <col min="2046" max="2047" width="11" style="1152" customWidth="1"/>
    <col min="2048" max="2048" width="14.42578125" style="1152" customWidth="1"/>
    <col min="2049" max="2049" width="4.140625" style="1152" customWidth="1"/>
    <col min="2050" max="2050" width="14.42578125" style="1152" customWidth="1"/>
    <col min="2051" max="2291" width="11" style="1152"/>
    <col min="2292" max="2292" width="29.5703125" style="1152" customWidth="1"/>
    <col min="2293" max="2293" width="11.42578125" style="1152" customWidth="1"/>
    <col min="2294" max="2294" width="11.7109375" style="1152" customWidth="1"/>
    <col min="2295" max="2295" width="11.5703125" style="1152" customWidth="1"/>
    <col min="2296" max="2296" width="11.7109375" style="1152" customWidth="1"/>
    <col min="2297" max="2297" width="31.7109375" style="1152" customWidth="1"/>
    <col min="2298" max="2298" width="12.7109375" style="1152" customWidth="1"/>
    <col min="2299" max="2299" width="11" style="1152" customWidth="1"/>
    <col min="2300" max="2300" width="14.42578125" style="1152" customWidth="1"/>
    <col min="2301" max="2301" width="4.140625" style="1152" customWidth="1"/>
    <col min="2302" max="2303" width="11" style="1152" customWidth="1"/>
    <col min="2304" max="2304" width="14.42578125" style="1152" customWidth="1"/>
    <col min="2305" max="2305" width="4.140625" style="1152" customWidth="1"/>
    <col min="2306" max="2306" width="14.42578125" style="1152" customWidth="1"/>
    <col min="2307" max="2547" width="11" style="1152"/>
    <col min="2548" max="2548" width="29.5703125" style="1152" customWidth="1"/>
    <col min="2549" max="2549" width="11.42578125" style="1152" customWidth="1"/>
    <col min="2550" max="2550" width="11.7109375" style="1152" customWidth="1"/>
    <col min="2551" max="2551" width="11.5703125" style="1152" customWidth="1"/>
    <col min="2552" max="2552" width="11.7109375" style="1152" customWidth="1"/>
    <col min="2553" max="2553" width="31.7109375" style="1152" customWidth="1"/>
    <col min="2554" max="2554" width="12.7109375" style="1152" customWidth="1"/>
    <col min="2555" max="2555" width="11" style="1152" customWidth="1"/>
    <col min="2556" max="2556" width="14.42578125" style="1152" customWidth="1"/>
    <col min="2557" max="2557" width="4.140625" style="1152" customWidth="1"/>
    <col min="2558" max="2559" width="11" style="1152" customWidth="1"/>
    <col min="2560" max="2560" width="14.42578125" style="1152" customWidth="1"/>
    <col min="2561" max="2561" width="4.140625" style="1152" customWidth="1"/>
    <col min="2562" max="2562" width="14.42578125" style="1152" customWidth="1"/>
    <col min="2563" max="2803" width="11" style="1152"/>
    <col min="2804" max="2804" width="29.5703125" style="1152" customWidth="1"/>
    <col min="2805" max="2805" width="11.42578125" style="1152" customWidth="1"/>
    <col min="2806" max="2806" width="11.7109375" style="1152" customWidth="1"/>
    <col min="2807" max="2807" width="11.5703125" style="1152" customWidth="1"/>
    <col min="2808" max="2808" width="11.7109375" style="1152" customWidth="1"/>
    <col min="2809" max="2809" width="31.7109375" style="1152" customWidth="1"/>
    <col min="2810" max="2810" width="12.7109375" style="1152" customWidth="1"/>
    <col min="2811" max="2811" width="11" style="1152" customWidth="1"/>
    <col min="2812" max="2812" width="14.42578125" style="1152" customWidth="1"/>
    <col min="2813" max="2813" width="4.140625" style="1152" customWidth="1"/>
    <col min="2814" max="2815" width="11" style="1152" customWidth="1"/>
    <col min="2816" max="2816" width="14.42578125" style="1152" customWidth="1"/>
    <col min="2817" max="2817" width="4.140625" style="1152" customWidth="1"/>
    <col min="2818" max="2818" width="14.42578125" style="1152" customWidth="1"/>
    <col min="2819" max="3059" width="11" style="1152"/>
    <col min="3060" max="3060" width="29.5703125" style="1152" customWidth="1"/>
    <col min="3061" max="3061" width="11.42578125" style="1152" customWidth="1"/>
    <col min="3062" max="3062" width="11.7109375" style="1152" customWidth="1"/>
    <col min="3063" max="3063" width="11.5703125" style="1152" customWidth="1"/>
    <col min="3064" max="3064" width="11.7109375" style="1152" customWidth="1"/>
    <col min="3065" max="3065" width="31.7109375" style="1152" customWidth="1"/>
    <col min="3066" max="3066" width="12.7109375" style="1152" customWidth="1"/>
    <col min="3067" max="3067" width="11" style="1152" customWidth="1"/>
    <col min="3068" max="3068" width="14.42578125" style="1152" customWidth="1"/>
    <col min="3069" max="3069" width="4.140625" style="1152" customWidth="1"/>
    <col min="3070" max="3071" width="11" style="1152" customWidth="1"/>
    <col min="3072" max="3072" width="14.42578125" style="1152" customWidth="1"/>
    <col min="3073" max="3073" width="4.140625" style="1152" customWidth="1"/>
    <col min="3074" max="3074" width="14.42578125" style="1152" customWidth="1"/>
    <col min="3075" max="3315" width="11" style="1152"/>
    <col min="3316" max="3316" width="29.5703125" style="1152" customWidth="1"/>
    <col min="3317" max="3317" width="11.42578125" style="1152" customWidth="1"/>
    <col min="3318" max="3318" width="11.7109375" style="1152" customWidth="1"/>
    <col min="3319" max="3319" width="11.5703125" style="1152" customWidth="1"/>
    <col min="3320" max="3320" width="11.7109375" style="1152" customWidth="1"/>
    <col min="3321" max="3321" width="31.7109375" style="1152" customWidth="1"/>
    <col min="3322" max="3322" width="12.7109375" style="1152" customWidth="1"/>
    <col min="3323" max="3323" width="11" style="1152" customWidth="1"/>
    <col min="3324" max="3324" width="14.42578125" style="1152" customWidth="1"/>
    <col min="3325" max="3325" width="4.140625" style="1152" customWidth="1"/>
    <col min="3326" max="3327" width="11" style="1152" customWidth="1"/>
    <col min="3328" max="3328" width="14.42578125" style="1152" customWidth="1"/>
    <col min="3329" max="3329" width="4.140625" style="1152" customWidth="1"/>
    <col min="3330" max="3330" width="14.42578125" style="1152" customWidth="1"/>
    <col min="3331" max="3571" width="11" style="1152"/>
    <col min="3572" max="3572" width="29.5703125" style="1152" customWidth="1"/>
    <col min="3573" max="3573" width="11.42578125" style="1152" customWidth="1"/>
    <col min="3574" max="3574" width="11.7109375" style="1152" customWidth="1"/>
    <col min="3575" max="3575" width="11.5703125" style="1152" customWidth="1"/>
    <col min="3576" max="3576" width="11.7109375" style="1152" customWidth="1"/>
    <col min="3577" max="3577" width="31.7109375" style="1152" customWidth="1"/>
    <col min="3578" max="3578" width="12.7109375" style="1152" customWidth="1"/>
    <col min="3579" max="3579" width="11" style="1152" customWidth="1"/>
    <col min="3580" max="3580" width="14.42578125" style="1152" customWidth="1"/>
    <col min="3581" max="3581" width="4.140625" style="1152" customWidth="1"/>
    <col min="3582" max="3583" width="11" style="1152" customWidth="1"/>
    <col min="3584" max="3584" width="14.42578125" style="1152" customWidth="1"/>
    <col min="3585" max="3585" width="4.140625" style="1152" customWidth="1"/>
    <col min="3586" max="3586" width="14.42578125" style="1152" customWidth="1"/>
    <col min="3587" max="3827" width="11" style="1152"/>
    <col min="3828" max="3828" width="29.5703125" style="1152" customWidth="1"/>
    <col min="3829" max="3829" width="11.42578125" style="1152" customWidth="1"/>
    <col min="3830" max="3830" width="11.7109375" style="1152" customWidth="1"/>
    <col min="3831" max="3831" width="11.5703125" style="1152" customWidth="1"/>
    <col min="3832" max="3832" width="11.7109375" style="1152" customWidth="1"/>
    <col min="3833" max="3833" width="31.7109375" style="1152" customWidth="1"/>
    <col min="3834" max="3834" width="12.7109375" style="1152" customWidth="1"/>
    <col min="3835" max="3835" width="11" style="1152" customWidth="1"/>
    <col min="3836" max="3836" width="14.42578125" style="1152" customWidth="1"/>
    <col min="3837" max="3837" width="4.140625" style="1152" customWidth="1"/>
    <col min="3838" max="3839" width="11" style="1152" customWidth="1"/>
    <col min="3840" max="3840" width="14.42578125" style="1152" customWidth="1"/>
    <col min="3841" max="3841" width="4.140625" style="1152" customWidth="1"/>
    <col min="3842" max="3842" width="14.42578125" style="1152" customWidth="1"/>
    <col min="3843" max="4083" width="11" style="1152"/>
    <col min="4084" max="4084" width="29.5703125" style="1152" customWidth="1"/>
    <col min="4085" max="4085" width="11.42578125" style="1152" customWidth="1"/>
    <col min="4086" max="4086" width="11.7109375" style="1152" customWidth="1"/>
    <col min="4087" max="4087" width="11.5703125" style="1152" customWidth="1"/>
    <col min="4088" max="4088" width="11.7109375" style="1152" customWidth="1"/>
    <col min="4089" max="4089" width="31.7109375" style="1152" customWidth="1"/>
    <col min="4090" max="4090" width="12.7109375" style="1152" customWidth="1"/>
    <col min="4091" max="4091" width="11" style="1152" customWidth="1"/>
    <col min="4092" max="4092" width="14.42578125" style="1152" customWidth="1"/>
    <col min="4093" max="4093" width="4.140625" style="1152" customWidth="1"/>
    <col min="4094" max="4095" width="11" style="1152" customWidth="1"/>
    <col min="4096" max="4096" width="14.42578125" style="1152" customWidth="1"/>
    <col min="4097" max="4097" width="4.140625" style="1152" customWidth="1"/>
    <col min="4098" max="4098" width="14.42578125" style="1152" customWidth="1"/>
    <col min="4099" max="4339" width="11" style="1152"/>
    <col min="4340" max="4340" width="29.5703125" style="1152" customWidth="1"/>
    <col min="4341" max="4341" width="11.42578125" style="1152" customWidth="1"/>
    <col min="4342" max="4342" width="11.7109375" style="1152" customWidth="1"/>
    <col min="4343" max="4343" width="11.5703125" style="1152" customWidth="1"/>
    <col min="4344" max="4344" width="11.7109375" style="1152" customWidth="1"/>
    <col min="4345" max="4345" width="31.7109375" style="1152" customWidth="1"/>
    <col min="4346" max="4346" width="12.7109375" style="1152" customWidth="1"/>
    <col min="4347" max="4347" width="11" style="1152" customWidth="1"/>
    <col min="4348" max="4348" width="14.42578125" style="1152" customWidth="1"/>
    <col min="4349" max="4349" width="4.140625" style="1152" customWidth="1"/>
    <col min="4350" max="4351" width="11" style="1152" customWidth="1"/>
    <col min="4352" max="4352" width="14.42578125" style="1152" customWidth="1"/>
    <col min="4353" max="4353" width="4.140625" style="1152" customWidth="1"/>
    <col min="4354" max="4354" width="14.42578125" style="1152" customWidth="1"/>
    <col min="4355" max="4595" width="11" style="1152"/>
    <col min="4596" max="4596" width="29.5703125" style="1152" customWidth="1"/>
    <col min="4597" max="4597" width="11.42578125" style="1152" customWidth="1"/>
    <col min="4598" max="4598" width="11.7109375" style="1152" customWidth="1"/>
    <col min="4599" max="4599" width="11.5703125" style="1152" customWidth="1"/>
    <col min="4600" max="4600" width="11.7109375" style="1152" customWidth="1"/>
    <col min="4601" max="4601" width="31.7109375" style="1152" customWidth="1"/>
    <col min="4602" max="4602" width="12.7109375" style="1152" customWidth="1"/>
    <col min="4603" max="4603" width="11" style="1152" customWidth="1"/>
    <col min="4604" max="4604" width="14.42578125" style="1152" customWidth="1"/>
    <col min="4605" max="4605" width="4.140625" style="1152" customWidth="1"/>
    <col min="4606" max="4607" width="11" style="1152" customWidth="1"/>
    <col min="4608" max="4608" width="14.42578125" style="1152" customWidth="1"/>
    <col min="4609" max="4609" width="4.140625" style="1152" customWidth="1"/>
    <col min="4610" max="4610" width="14.42578125" style="1152" customWidth="1"/>
    <col min="4611" max="4851" width="11" style="1152"/>
    <col min="4852" max="4852" width="29.5703125" style="1152" customWidth="1"/>
    <col min="4853" max="4853" width="11.42578125" style="1152" customWidth="1"/>
    <col min="4854" max="4854" width="11.7109375" style="1152" customWidth="1"/>
    <col min="4855" max="4855" width="11.5703125" style="1152" customWidth="1"/>
    <col min="4856" max="4856" width="11.7109375" style="1152" customWidth="1"/>
    <col min="4857" max="4857" width="31.7109375" style="1152" customWidth="1"/>
    <col min="4858" max="4858" width="12.7109375" style="1152" customWidth="1"/>
    <col min="4859" max="4859" width="11" style="1152" customWidth="1"/>
    <col min="4860" max="4860" width="14.42578125" style="1152" customWidth="1"/>
    <col min="4861" max="4861" width="4.140625" style="1152" customWidth="1"/>
    <col min="4862" max="4863" width="11" style="1152" customWidth="1"/>
    <col min="4864" max="4864" width="14.42578125" style="1152" customWidth="1"/>
    <col min="4865" max="4865" width="4.140625" style="1152" customWidth="1"/>
    <col min="4866" max="4866" width="14.42578125" style="1152" customWidth="1"/>
    <col min="4867" max="5107" width="11" style="1152"/>
    <col min="5108" max="5108" width="29.5703125" style="1152" customWidth="1"/>
    <col min="5109" max="5109" width="11.42578125" style="1152" customWidth="1"/>
    <col min="5110" max="5110" width="11.7109375" style="1152" customWidth="1"/>
    <col min="5111" max="5111" width="11.5703125" style="1152" customWidth="1"/>
    <col min="5112" max="5112" width="11.7109375" style="1152" customWidth="1"/>
    <col min="5113" max="5113" width="31.7109375" style="1152" customWidth="1"/>
    <col min="5114" max="5114" width="12.7109375" style="1152" customWidth="1"/>
    <col min="5115" max="5115" width="11" style="1152" customWidth="1"/>
    <col min="5116" max="5116" width="14.42578125" style="1152" customWidth="1"/>
    <col min="5117" max="5117" width="4.140625" style="1152" customWidth="1"/>
    <col min="5118" max="5119" width="11" style="1152" customWidth="1"/>
    <col min="5120" max="5120" width="14.42578125" style="1152" customWidth="1"/>
    <col min="5121" max="5121" width="4.140625" style="1152" customWidth="1"/>
    <col min="5122" max="5122" width="14.42578125" style="1152" customWidth="1"/>
    <col min="5123" max="5363" width="11" style="1152"/>
    <col min="5364" max="5364" width="29.5703125" style="1152" customWidth="1"/>
    <col min="5365" max="5365" width="11.42578125" style="1152" customWidth="1"/>
    <col min="5366" max="5366" width="11.7109375" style="1152" customWidth="1"/>
    <col min="5367" max="5367" width="11.5703125" style="1152" customWidth="1"/>
    <col min="5368" max="5368" width="11.7109375" style="1152" customWidth="1"/>
    <col min="5369" max="5369" width="31.7109375" style="1152" customWidth="1"/>
    <col min="5370" max="5370" width="12.7109375" style="1152" customWidth="1"/>
    <col min="5371" max="5371" width="11" style="1152" customWidth="1"/>
    <col min="5372" max="5372" width="14.42578125" style="1152" customWidth="1"/>
    <col min="5373" max="5373" width="4.140625" style="1152" customWidth="1"/>
    <col min="5374" max="5375" width="11" style="1152" customWidth="1"/>
    <col min="5376" max="5376" width="14.42578125" style="1152" customWidth="1"/>
    <col min="5377" max="5377" width="4.140625" style="1152" customWidth="1"/>
    <col min="5378" max="5378" width="14.42578125" style="1152" customWidth="1"/>
    <col min="5379" max="5619" width="11" style="1152"/>
    <col min="5620" max="5620" width="29.5703125" style="1152" customWidth="1"/>
    <col min="5621" max="5621" width="11.42578125" style="1152" customWidth="1"/>
    <col min="5622" max="5622" width="11.7109375" style="1152" customWidth="1"/>
    <col min="5623" max="5623" width="11.5703125" style="1152" customWidth="1"/>
    <col min="5624" max="5624" width="11.7109375" style="1152" customWidth="1"/>
    <col min="5625" max="5625" width="31.7109375" style="1152" customWidth="1"/>
    <col min="5626" max="5626" width="12.7109375" style="1152" customWidth="1"/>
    <col min="5627" max="5627" width="11" style="1152" customWidth="1"/>
    <col min="5628" max="5628" width="14.42578125" style="1152" customWidth="1"/>
    <col min="5629" max="5629" width="4.140625" style="1152" customWidth="1"/>
    <col min="5630" max="5631" width="11" style="1152" customWidth="1"/>
    <col min="5632" max="5632" width="14.42578125" style="1152" customWidth="1"/>
    <col min="5633" max="5633" width="4.140625" style="1152" customWidth="1"/>
    <col min="5634" max="5634" width="14.42578125" style="1152" customWidth="1"/>
    <col min="5635" max="5875" width="11" style="1152"/>
    <col min="5876" max="5876" width="29.5703125" style="1152" customWidth="1"/>
    <col min="5877" max="5877" width="11.42578125" style="1152" customWidth="1"/>
    <col min="5878" max="5878" width="11.7109375" style="1152" customWidth="1"/>
    <col min="5879" max="5879" width="11.5703125" style="1152" customWidth="1"/>
    <col min="5880" max="5880" width="11.7109375" style="1152" customWidth="1"/>
    <col min="5881" max="5881" width="31.7109375" style="1152" customWidth="1"/>
    <col min="5882" max="5882" width="12.7109375" style="1152" customWidth="1"/>
    <col min="5883" max="5883" width="11" style="1152" customWidth="1"/>
    <col min="5884" max="5884" width="14.42578125" style="1152" customWidth="1"/>
    <col min="5885" max="5885" width="4.140625" style="1152" customWidth="1"/>
    <col min="5886" max="5887" width="11" style="1152" customWidth="1"/>
    <col min="5888" max="5888" width="14.42578125" style="1152" customWidth="1"/>
    <col min="5889" max="5889" width="4.140625" style="1152" customWidth="1"/>
    <col min="5890" max="5890" width="14.42578125" style="1152" customWidth="1"/>
    <col min="5891" max="6131" width="11" style="1152"/>
    <col min="6132" max="6132" width="29.5703125" style="1152" customWidth="1"/>
    <col min="6133" max="6133" width="11.42578125" style="1152" customWidth="1"/>
    <col min="6134" max="6134" width="11.7109375" style="1152" customWidth="1"/>
    <col min="6135" max="6135" width="11.5703125" style="1152" customWidth="1"/>
    <col min="6136" max="6136" width="11.7109375" style="1152" customWidth="1"/>
    <col min="6137" max="6137" width="31.7109375" style="1152" customWidth="1"/>
    <col min="6138" max="6138" width="12.7109375" style="1152" customWidth="1"/>
    <col min="6139" max="6139" width="11" style="1152" customWidth="1"/>
    <col min="6140" max="6140" width="14.42578125" style="1152" customWidth="1"/>
    <col min="6141" max="6141" width="4.140625" style="1152" customWidth="1"/>
    <col min="6142" max="6143" width="11" style="1152" customWidth="1"/>
    <col min="6144" max="6144" width="14.42578125" style="1152" customWidth="1"/>
    <col min="6145" max="6145" width="4.140625" style="1152" customWidth="1"/>
    <col min="6146" max="6146" width="14.42578125" style="1152" customWidth="1"/>
    <col min="6147" max="6387" width="11" style="1152"/>
    <col min="6388" max="6388" width="29.5703125" style="1152" customWidth="1"/>
    <col min="6389" max="6389" width="11.42578125" style="1152" customWidth="1"/>
    <col min="6390" max="6390" width="11.7109375" style="1152" customWidth="1"/>
    <col min="6391" max="6391" width="11.5703125" style="1152" customWidth="1"/>
    <col min="6392" max="6392" width="11.7109375" style="1152" customWidth="1"/>
    <col min="6393" max="6393" width="31.7109375" style="1152" customWidth="1"/>
    <col min="6394" max="6394" width="12.7109375" style="1152" customWidth="1"/>
    <col min="6395" max="6395" width="11" style="1152" customWidth="1"/>
    <col min="6396" max="6396" width="14.42578125" style="1152" customWidth="1"/>
    <col min="6397" max="6397" width="4.140625" style="1152" customWidth="1"/>
    <col min="6398" max="6399" width="11" style="1152" customWidth="1"/>
    <col min="6400" max="6400" width="14.42578125" style="1152" customWidth="1"/>
    <col min="6401" max="6401" width="4.140625" style="1152" customWidth="1"/>
    <col min="6402" max="6402" width="14.42578125" style="1152" customWidth="1"/>
    <col min="6403" max="6643" width="11" style="1152"/>
    <col min="6644" max="6644" width="29.5703125" style="1152" customWidth="1"/>
    <col min="6645" max="6645" width="11.42578125" style="1152" customWidth="1"/>
    <col min="6646" max="6646" width="11.7109375" style="1152" customWidth="1"/>
    <col min="6647" max="6647" width="11.5703125" style="1152" customWidth="1"/>
    <col min="6648" max="6648" width="11.7109375" style="1152" customWidth="1"/>
    <col min="6649" max="6649" width="31.7109375" style="1152" customWidth="1"/>
    <col min="6650" max="6650" width="12.7109375" style="1152" customWidth="1"/>
    <col min="6651" max="6651" width="11" style="1152" customWidth="1"/>
    <col min="6652" max="6652" width="14.42578125" style="1152" customWidth="1"/>
    <col min="6653" max="6653" width="4.140625" style="1152" customWidth="1"/>
    <col min="6654" max="6655" width="11" style="1152" customWidth="1"/>
    <col min="6656" max="6656" width="14.42578125" style="1152" customWidth="1"/>
    <col min="6657" max="6657" width="4.140625" style="1152" customWidth="1"/>
    <col min="6658" max="6658" width="14.42578125" style="1152" customWidth="1"/>
    <col min="6659" max="6899" width="11" style="1152"/>
    <col min="6900" max="6900" width="29.5703125" style="1152" customWidth="1"/>
    <col min="6901" max="6901" width="11.42578125" style="1152" customWidth="1"/>
    <col min="6902" max="6902" width="11.7109375" style="1152" customWidth="1"/>
    <col min="6903" max="6903" width="11.5703125" style="1152" customWidth="1"/>
    <col min="6904" max="6904" width="11.7109375" style="1152" customWidth="1"/>
    <col min="6905" max="6905" width="31.7109375" style="1152" customWidth="1"/>
    <col min="6906" max="6906" width="12.7109375" style="1152" customWidth="1"/>
    <col min="6907" max="6907" width="11" style="1152" customWidth="1"/>
    <col min="6908" max="6908" width="14.42578125" style="1152" customWidth="1"/>
    <col min="6909" max="6909" width="4.140625" style="1152" customWidth="1"/>
    <col min="6910" max="6911" width="11" style="1152" customWidth="1"/>
    <col min="6912" max="6912" width="14.42578125" style="1152" customWidth="1"/>
    <col min="6913" max="6913" width="4.140625" style="1152" customWidth="1"/>
    <col min="6914" max="6914" width="14.42578125" style="1152" customWidth="1"/>
    <col min="6915" max="7155" width="11" style="1152"/>
    <col min="7156" max="7156" width="29.5703125" style="1152" customWidth="1"/>
    <col min="7157" max="7157" width="11.42578125" style="1152" customWidth="1"/>
    <col min="7158" max="7158" width="11.7109375" style="1152" customWidth="1"/>
    <col min="7159" max="7159" width="11.5703125" style="1152" customWidth="1"/>
    <col min="7160" max="7160" width="11.7109375" style="1152" customWidth="1"/>
    <col min="7161" max="7161" width="31.7109375" style="1152" customWidth="1"/>
    <col min="7162" max="7162" width="12.7109375" style="1152" customWidth="1"/>
    <col min="7163" max="7163" width="11" style="1152" customWidth="1"/>
    <col min="7164" max="7164" width="14.42578125" style="1152" customWidth="1"/>
    <col min="7165" max="7165" width="4.140625" style="1152" customWidth="1"/>
    <col min="7166" max="7167" width="11" style="1152" customWidth="1"/>
    <col min="7168" max="7168" width="14.42578125" style="1152" customWidth="1"/>
    <col min="7169" max="7169" width="4.140625" style="1152" customWidth="1"/>
    <col min="7170" max="7170" width="14.42578125" style="1152" customWidth="1"/>
    <col min="7171" max="7411" width="11" style="1152"/>
    <col min="7412" max="7412" width="29.5703125" style="1152" customWidth="1"/>
    <col min="7413" max="7413" width="11.42578125" style="1152" customWidth="1"/>
    <col min="7414" max="7414" width="11.7109375" style="1152" customWidth="1"/>
    <col min="7415" max="7415" width="11.5703125" style="1152" customWidth="1"/>
    <col min="7416" max="7416" width="11.7109375" style="1152" customWidth="1"/>
    <col min="7417" max="7417" width="31.7109375" style="1152" customWidth="1"/>
    <col min="7418" max="7418" width="12.7109375" style="1152" customWidth="1"/>
    <col min="7419" max="7419" width="11" style="1152" customWidth="1"/>
    <col min="7420" max="7420" width="14.42578125" style="1152" customWidth="1"/>
    <col min="7421" max="7421" width="4.140625" style="1152" customWidth="1"/>
    <col min="7422" max="7423" width="11" style="1152" customWidth="1"/>
    <col min="7424" max="7424" width="14.42578125" style="1152" customWidth="1"/>
    <col min="7425" max="7425" width="4.140625" style="1152" customWidth="1"/>
    <col min="7426" max="7426" width="14.42578125" style="1152" customWidth="1"/>
    <col min="7427" max="7667" width="11" style="1152"/>
    <col min="7668" max="7668" width="29.5703125" style="1152" customWidth="1"/>
    <col min="7669" max="7669" width="11.42578125" style="1152" customWidth="1"/>
    <col min="7670" max="7670" width="11.7109375" style="1152" customWidth="1"/>
    <col min="7671" max="7671" width="11.5703125" style="1152" customWidth="1"/>
    <col min="7672" max="7672" width="11.7109375" style="1152" customWidth="1"/>
    <col min="7673" max="7673" width="31.7109375" style="1152" customWidth="1"/>
    <col min="7674" max="7674" width="12.7109375" style="1152" customWidth="1"/>
    <col min="7675" max="7675" width="11" style="1152" customWidth="1"/>
    <col min="7676" max="7676" width="14.42578125" style="1152" customWidth="1"/>
    <col min="7677" max="7677" width="4.140625" style="1152" customWidth="1"/>
    <col min="7678" max="7679" width="11" style="1152" customWidth="1"/>
    <col min="7680" max="7680" width="14.42578125" style="1152" customWidth="1"/>
    <col min="7681" max="7681" width="4.140625" style="1152" customWidth="1"/>
    <col min="7682" max="7682" width="14.42578125" style="1152" customWidth="1"/>
    <col min="7683" max="7923" width="11" style="1152"/>
    <col min="7924" max="7924" width="29.5703125" style="1152" customWidth="1"/>
    <col min="7925" max="7925" width="11.42578125" style="1152" customWidth="1"/>
    <col min="7926" max="7926" width="11.7109375" style="1152" customWidth="1"/>
    <col min="7927" max="7927" width="11.5703125" style="1152" customWidth="1"/>
    <col min="7928" max="7928" width="11.7109375" style="1152" customWidth="1"/>
    <col min="7929" max="7929" width="31.7109375" style="1152" customWidth="1"/>
    <col min="7930" max="7930" width="12.7109375" style="1152" customWidth="1"/>
    <col min="7931" max="7931" width="11" style="1152" customWidth="1"/>
    <col min="7932" max="7932" width="14.42578125" style="1152" customWidth="1"/>
    <col min="7933" max="7933" width="4.140625" style="1152" customWidth="1"/>
    <col min="7934" max="7935" width="11" style="1152" customWidth="1"/>
    <col min="7936" max="7936" width="14.42578125" style="1152" customWidth="1"/>
    <col min="7937" max="7937" width="4.140625" style="1152" customWidth="1"/>
    <col min="7938" max="7938" width="14.42578125" style="1152" customWidth="1"/>
    <col min="7939" max="8179" width="11" style="1152"/>
    <col min="8180" max="8180" width="29.5703125" style="1152" customWidth="1"/>
    <col min="8181" max="8181" width="11.42578125" style="1152" customWidth="1"/>
    <col min="8182" max="8182" width="11.7109375" style="1152" customWidth="1"/>
    <col min="8183" max="8183" width="11.5703125" style="1152" customWidth="1"/>
    <col min="8184" max="8184" width="11.7109375" style="1152" customWidth="1"/>
    <col min="8185" max="8185" width="31.7109375" style="1152" customWidth="1"/>
    <col min="8186" max="8186" width="12.7109375" style="1152" customWidth="1"/>
    <col min="8187" max="8187" width="11" style="1152" customWidth="1"/>
    <col min="8188" max="8188" width="14.42578125" style="1152" customWidth="1"/>
    <col min="8189" max="8189" width="4.140625" style="1152" customWidth="1"/>
    <col min="8190" max="8191" width="11" style="1152" customWidth="1"/>
    <col min="8192" max="8192" width="14.42578125" style="1152" customWidth="1"/>
    <col min="8193" max="8193" width="4.140625" style="1152" customWidth="1"/>
    <col min="8194" max="8194" width="14.42578125" style="1152" customWidth="1"/>
    <col min="8195" max="8435" width="11" style="1152"/>
    <col min="8436" max="8436" width="29.5703125" style="1152" customWidth="1"/>
    <col min="8437" max="8437" width="11.42578125" style="1152" customWidth="1"/>
    <col min="8438" max="8438" width="11.7109375" style="1152" customWidth="1"/>
    <col min="8439" max="8439" width="11.5703125" style="1152" customWidth="1"/>
    <col min="8440" max="8440" width="11.7109375" style="1152" customWidth="1"/>
    <col min="8441" max="8441" width="31.7109375" style="1152" customWidth="1"/>
    <col min="8442" max="8442" width="12.7109375" style="1152" customWidth="1"/>
    <col min="8443" max="8443" width="11" style="1152" customWidth="1"/>
    <col min="8444" max="8444" width="14.42578125" style="1152" customWidth="1"/>
    <col min="8445" max="8445" width="4.140625" style="1152" customWidth="1"/>
    <col min="8446" max="8447" width="11" style="1152" customWidth="1"/>
    <col min="8448" max="8448" width="14.42578125" style="1152" customWidth="1"/>
    <col min="8449" max="8449" width="4.140625" style="1152" customWidth="1"/>
    <col min="8450" max="8450" width="14.42578125" style="1152" customWidth="1"/>
    <col min="8451" max="8691" width="11" style="1152"/>
    <col min="8692" max="8692" width="29.5703125" style="1152" customWidth="1"/>
    <col min="8693" max="8693" width="11.42578125" style="1152" customWidth="1"/>
    <col min="8694" max="8694" width="11.7109375" style="1152" customWidth="1"/>
    <col min="8695" max="8695" width="11.5703125" style="1152" customWidth="1"/>
    <col min="8696" max="8696" width="11.7109375" style="1152" customWidth="1"/>
    <col min="8697" max="8697" width="31.7109375" style="1152" customWidth="1"/>
    <col min="8698" max="8698" width="12.7109375" style="1152" customWidth="1"/>
    <col min="8699" max="8699" width="11" style="1152" customWidth="1"/>
    <col min="8700" max="8700" width="14.42578125" style="1152" customWidth="1"/>
    <col min="8701" max="8701" width="4.140625" style="1152" customWidth="1"/>
    <col min="8702" max="8703" width="11" style="1152" customWidth="1"/>
    <col min="8704" max="8704" width="14.42578125" style="1152" customWidth="1"/>
    <col min="8705" max="8705" width="4.140625" style="1152" customWidth="1"/>
    <col min="8706" max="8706" width="14.42578125" style="1152" customWidth="1"/>
    <col min="8707" max="8947" width="11" style="1152"/>
    <col min="8948" max="8948" width="29.5703125" style="1152" customWidth="1"/>
    <col min="8949" max="8949" width="11.42578125" style="1152" customWidth="1"/>
    <col min="8950" max="8950" width="11.7109375" style="1152" customWidth="1"/>
    <col min="8951" max="8951" width="11.5703125" style="1152" customWidth="1"/>
    <col min="8952" max="8952" width="11.7109375" style="1152" customWidth="1"/>
    <col min="8953" max="8953" width="31.7109375" style="1152" customWidth="1"/>
    <col min="8954" max="8954" width="12.7109375" style="1152" customWidth="1"/>
    <col min="8955" max="8955" width="11" style="1152" customWidth="1"/>
    <col min="8956" max="8956" width="14.42578125" style="1152" customWidth="1"/>
    <col min="8957" max="8957" width="4.140625" style="1152" customWidth="1"/>
    <col min="8958" max="8959" width="11" style="1152" customWidth="1"/>
    <col min="8960" max="8960" width="14.42578125" style="1152" customWidth="1"/>
    <col min="8961" max="8961" width="4.140625" style="1152" customWidth="1"/>
    <col min="8962" max="8962" width="14.42578125" style="1152" customWidth="1"/>
    <col min="8963" max="9203" width="11" style="1152"/>
    <col min="9204" max="9204" width="29.5703125" style="1152" customWidth="1"/>
    <col min="9205" max="9205" width="11.42578125" style="1152" customWidth="1"/>
    <col min="9206" max="9206" width="11.7109375" style="1152" customWidth="1"/>
    <col min="9207" max="9207" width="11.5703125" style="1152" customWidth="1"/>
    <col min="9208" max="9208" width="11.7109375" style="1152" customWidth="1"/>
    <col min="9209" max="9209" width="31.7109375" style="1152" customWidth="1"/>
    <col min="9210" max="9210" width="12.7109375" style="1152" customWidth="1"/>
    <col min="9211" max="9211" width="11" style="1152" customWidth="1"/>
    <col min="9212" max="9212" width="14.42578125" style="1152" customWidth="1"/>
    <col min="9213" max="9213" width="4.140625" style="1152" customWidth="1"/>
    <col min="9214" max="9215" width="11" style="1152" customWidth="1"/>
    <col min="9216" max="9216" width="14.42578125" style="1152" customWidth="1"/>
    <col min="9217" max="9217" width="4.140625" style="1152" customWidth="1"/>
    <col min="9218" max="9218" width="14.42578125" style="1152" customWidth="1"/>
    <col min="9219" max="9459" width="11" style="1152"/>
    <col min="9460" max="9460" width="29.5703125" style="1152" customWidth="1"/>
    <col min="9461" max="9461" width="11.42578125" style="1152" customWidth="1"/>
    <col min="9462" max="9462" width="11.7109375" style="1152" customWidth="1"/>
    <col min="9463" max="9463" width="11.5703125" style="1152" customWidth="1"/>
    <col min="9464" max="9464" width="11.7109375" style="1152" customWidth="1"/>
    <col min="9465" max="9465" width="31.7109375" style="1152" customWidth="1"/>
    <col min="9466" max="9466" width="12.7109375" style="1152" customWidth="1"/>
    <col min="9467" max="9467" width="11" style="1152" customWidth="1"/>
    <col min="9468" max="9468" width="14.42578125" style="1152" customWidth="1"/>
    <col min="9469" max="9469" width="4.140625" style="1152" customWidth="1"/>
    <col min="9470" max="9471" width="11" style="1152" customWidth="1"/>
    <col min="9472" max="9472" width="14.42578125" style="1152" customWidth="1"/>
    <col min="9473" max="9473" width="4.140625" style="1152" customWidth="1"/>
    <col min="9474" max="9474" width="14.42578125" style="1152" customWidth="1"/>
    <col min="9475" max="9715" width="11" style="1152"/>
    <col min="9716" max="9716" width="29.5703125" style="1152" customWidth="1"/>
    <col min="9717" max="9717" width="11.42578125" style="1152" customWidth="1"/>
    <col min="9718" max="9718" width="11.7109375" style="1152" customWidth="1"/>
    <col min="9719" max="9719" width="11.5703125" style="1152" customWidth="1"/>
    <col min="9720" max="9720" width="11.7109375" style="1152" customWidth="1"/>
    <col min="9721" max="9721" width="31.7109375" style="1152" customWidth="1"/>
    <col min="9722" max="9722" width="12.7109375" style="1152" customWidth="1"/>
    <col min="9723" max="9723" width="11" style="1152" customWidth="1"/>
    <col min="9724" max="9724" width="14.42578125" style="1152" customWidth="1"/>
    <col min="9725" max="9725" width="4.140625" style="1152" customWidth="1"/>
    <col min="9726" max="9727" width="11" style="1152" customWidth="1"/>
    <col min="9728" max="9728" width="14.42578125" style="1152" customWidth="1"/>
    <col min="9729" max="9729" width="4.140625" style="1152" customWidth="1"/>
    <col min="9730" max="9730" width="14.42578125" style="1152" customWidth="1"/>
    <col min="9731" max="9971" width="11" style="1152"/>
    <col min="9972" max="9972" width="29.5703125" style="1152" customWidth="1"/>
    <col min="9973" max="9973" width="11.42578125" style="1152" customWidth="1"/>
    <col min="9974" max="9974" width="11.7109375" style="1152" customWidth="1"/>
    <col min="9975" max="9975" width="11.5703125" style="1152" customWidth="1"/>
    <col min="9976" max="9976" width="11.7109375" style="1152" customWidth="1"/>
    <col min="9977" max="9977" width="31.7109375" style="1152" customWidth="1"/>
    <col min="9978" max="9978" width="12.7109375" style="1152" customWidth="1"/>
    <col min="9979" max="9979" width="11" style="1152" customWidth="1"/>
    <col min="9980" max="9980" width="14.42578125" style="1152" customWidth="1"/>
    <col min="9981" max="9981" width="4.140625" style="1152" customWidth="1"/>
    <col min="9982" max="9983" width="11" style="1152" customWidth="1"/>
    <col min="9984" max="9984" width="14.42578125" style="1152" customWidth="1"/>
    <col min="9985" max="9985" width="4.140625" style="1152" customWidth="1"/>
    <col min="9986" max="9986" width="14.42578125" style="1152" customWidth="1"/>
    <col min="9987" max="10227" width="11" style="1152"/>
    <col min="10228" max="10228" width="29.5703125" style="1152" customWidth="1"/>
    <col min="10229" max="10229" width="11.42578125" style="1152" customWidth="1"/>
    <col min="10230" max="10230" width="11.7109375" style="1152" customWidth="1"/>
    <col min="10231" max="10231" width="11.5703125" style="1152" customWidth="1"/>
    <col min="10232" max="10232" width="11.7109375" style="1152" customWidth="1"/>
    <col min="10233" max="10233" width="31.7109375" style="1152" customWidth="1"/>
    <col min="10234" max="10234" width="12.7109375" style="1152" customWidth="1"/>
    <col min="10235" max="10235" width="11" style="1152" customWidth="1"/>
    <col min="10236" max="10236" width="14.42578125" style="1152" customWidth="1"/>
    <col min="10237" max="10237" width="4.140625" style="1152" customWidth="1"/>
    <col min="10238" max="10239" width="11" style="1152" customWidth="1"/>
    <col min="10240" max="10240" width="14.42578125" style="1152" customWidth="1"/>
    <col min="10241" max="10241" width="4.140625" style="1152" customWidth="1"/>
    <col min="10242" max="10242" width="14.42578125" style="1152" customWidth="1"/>
    <col min="10243" max="10483" width="11" style="1152"/>
    <col min="10484" max="10484" width="29.5703125" style="1152" customWidth="1"/>
    <col min="10485" max="10485" width="11.42578125" style="1152" customWidth="1"/>
    <col min="10486" max="10486" width="11.7109375" style="1152" customWidth="1"/>
    <col min="10487" max="10487" width="11.5703125" style="1152" customWidth="1"/>
    <col min="10488" max="10488" width="11.7109375" style="1152" customWidth="1"/>
    <col min="10489" max="10489" width="31.7109375" style="1152" customWidth="1"/>
    <col min="10490" max="10490" width="12.7109375" style="1152" customWidth="1"/>
    <col min="10491" max="10491" width="11" style="1152" customWidth="1"/>
    <col min="10492" max="10492" width="14.42578125" style="1152" customWidth="1"/>
    <col min="10493" max="10493" width="4.140625" style="1152" customWidth="1"/>
    <col min="10494" max="10495" width="11" style="1152" customWidth="1"/>
    <col min="10496" max="10496" width="14.42578125" style="1152" customWidth="1"/>
    <col min="10497" max="10497" width="4.140625" style="1152" customWidth="1"/>
    <col min="10498" max="10498" width="14.42578125" style="1152" customWidth="1"/>
    <col min="10499" max="10739" width="11" style="1152"/>
    <col min="10740" max="10740" width="29.5703125" style="1152" customWidth="1"/>
    <col min="10741" max="10741" width="11.42578125" style="1152" customWidth="1"/>
    <col min="10742" max="10742" width="11.7109375" style="1152" customWidth="1"/>
    <col min="10743" max="10743" width="11.5703125" style="1152" customWidth="1"/>
    <col min="10744" max="10744" width="11.7109375" style="1152" customWidth="1"/>
    <col min="10745" max="10745" width="31.7109375" style="1152" customWidth="1"/>
    <col min="10746" max="10746" width="12.7109375" style="1152" customWidth="1"/>
    <col min="10747" max="10747" width="11" style="1152" customWidth="1"/>
    <col min="10748" max="10748" width="14.42578125" style="1152" customWidth="1"/>
    <col min="10749" max="10749" width="4.140625" style="1152" customWidth="1"/>
    <col min="10750" max="10751" width="11" style="1152" customWidth="1"/>
    <col min="10752" max="10752" width="14.42578125" style="1152" customWidth="1"/>
    <col min="10753" max="10753" width="4.140625" style="1152" customWidth="1"/>
    <col min="10754" max="10754" width="14.42578125" style="1152" customWidth="1"/>
    <col min="10755" max="10995" width="11" style="1152"/>
    <col min="10996" max="10996" width="29.5703125" style="1152" customWidth="1"/>
    <col min="10997" max="10997" width="11.42578125" style="1152" customWidth="1"/>
    <col min="10998" max="10998" width="11.7109375" style="1152" customWidth="1"/>
    <col min="10999" max="10999" width="11.5703125" style="1152" customWidth="1"/>
    <col min="11000" max="11000" width="11.7109375" style="1152" customWidth="1"/>
    <col min="11001" max="11001" width="31.7109375" style="1152" customWidth="1"/>
    <col min="11002" max="11002" width="12.7109375" style="1152" customWidth="1"/>
    <col min="11003" max="11003" width="11" style="1152" customWidth="1"/>
    <col min="11004" max="11004" width="14.42578125" style="1152" customWidth="1"/>
    <col min="11005" max="11005" width="4.140625" style="1152" customWidth="1"/>
    <col min="11006" max="11007" width="11" style="1152" customWidth="1"/>
    <col min="11008" max="11008" width="14.42578125" style="1152" customWidth="1"/>
    <col min="11009" max="11009" width="4.140625" style="1152" customWidth="1"/>
    <col min="11010" max="11010" width="14.42578125" style="1152" customWidth="1"/>
    <col min="11011" max="11251" width="11" style="1152"/>
    <col min="11252" max="11252" width="29.5703125" style="1152" customWidth="1"/>
    <col min="11253" max="11253" width="11.42578125" style="1152" customWidth="1"/>
    <col min="11254" max="11254" width="11.7109375" style="1152" customWidth="1"/>
    <col min="11255" max="11255" width="11.5703125" style="1152" customWidth="1"/>
    <col min="11256" max="11256" width="11.7109375" style="1152" customWidth="1"/>
    <col min="11257" max="11257" width="31.7109375" style="1152" customWidth="1"/>
    <col min="11258" max="11258" width="12.7109375" style="1152" customWidth="1"/>
    <col min="11259" max="11259" width="11" style="1152" customWidth="1"/>
    <col min="11260" max="11260" width="14.42578125" style="1152" customWidth="1"/>
    <col min="11261" max="11261" width="4.140625" style="1152" customWidth="1"/>
    <col min="11262" max="11263" width="11" style="1152" customWidth="1"/>
    <col min="11264" max="11264" width="14.42578125" style="1152" customWidth="1"/>
    <col min="11265" max="11265" width="4.140625" style="1152" customWidth="1"/>
    <col min="11266" max="11266" width="14.42578125" style="1152" customWidth="1"/>
    <col min="11267" max="11507" width="11" style="1152"/>
    <col min="11508" max="11508" width="29.5703125" style="1152" customWidth="1"/>
    <col min="11509" max="11509" width="11.42578125" style="1152" customWidth="1"/>
    <col min="11510" max="11510" width="11.7109375" style="1152" customWidth="1"/>
    <col min="11511" max="11511" width="11.5703125" style="1152" customWidth="1"/>
    <col min="11512" max="11512" width="11.7109375" style="1152" customWidth="1"/>
    <col min="11513" max="11513" width="31.7109375" style="1152" customWidth="1"/>
    <col min="11514" max="11514" width="12.7109375" style="1152" customWidth="1"/>
    <col min="11515" max="11515" width="11" style="1152" customWidth="1"/>
    <col min="11516" max="11516" width="14.42578125" style="1152" customWidth="1"/>
    <col min="11517" max="11517" width="4.140625" style="1152" customWidth="1"/>
    <col min="11518" max="11519" width="11" style="1152" customWidth="1"/>
    <col min="11520" max="11520" width="14.42578125" style="1152" customWidth="1"/>
    <col min="11521" max="11521" width="4.140625" style="1152" customWidth="1"/>
    <col min="11522" max="11522" width="14.42578125" style="1152" customWidth="1"/>
    <col min="11523" max="11763" width="11" style="1152"/>
    <col min="11764" max="11764" width="29.5703125" style="1152" customWidth="1"/>
    <col min="11765" max="11765" width="11.42578125" style="1152" customWidth="1"/>
    <col min="11766" max="11766" width="11.7109375" style="1152" customWidth="1"/>
    <col min="11767" max="11767" width="11.5703125" style="1152" customWidth="1"/>
    <col min="11768" max="11768" width="11.7109375" style="1152" customWidth="1"/>
    <col min="11769" max="11769" width="31.7109375" style="1152" customWidth="1"/>
    <col min="11770" max="11770" width="12.7109375" style="1152" customWidth="1"/>
    <col min="11771" max="11771" width="11" style="1152" customWidth="1"/>
    <col min="11772" max="11772" width="14.42578125" style="1152" customWidth="1"/>
    <col min="11773" max="11773" width="4.140625" style="1152" customWidth="1"/>
    <col min="11774" max="11775" width="11" style="1152" customWidth="1"/>
    <col min="11776" max="11776" width="14.42578125" style="1152" customWidth="1"/>
    <col min="11777" max="11777" width="4.140625" style="1152" customWidth="1"/>
    <col min="11778" max="11778" width="14.42578125" style="1152" customWidth="1"/>
    <col min="11779" max="12019" width="11" style="1152"/>
    <col min="12020" max="12020" width="29.5703125" style="1152" customWidth="1"/>
    <col min="12021" max="12021" width="11.42578125" style="1152" customWidth="1"/>
    <col min="12022" max="12022" width="11.7109375" style="1152" customWidth="1"/>
    <col min="12023" max="12023" width="11.5703125" style="1152" customWidth="1"/>
    <col min="12024" max="12024" width="11.7109375" style="1152" customWidth="1"/>
    <col min="12025" max="12025" width="31.7109375" style="1152" customWidth="1"/>
    <col min="12026" max="12026" width="12.7109375" style="1152" customWidth="1"/>
    <col min="12027" max="12027" width="11" style="1152" customWidth="1"/>
    <col min="12028" max="12028" width="14.42578125" style="1152" customWidth="1"/>
    <col min="12029" max="12029" width="4.140625" style="1152" customWidth="1"/>
    <col min="12030" max="12031" width="11" style="1152" customWidth="1"/>
    <col min="12032" max="12032" width="14.42578125" style="1152" customWidth="1"/>
    <col min="12033" max="12033" width="4.140625" style="1152" customWidth="1"/>
    <col min="12034" max="12034" width="14.42578125" style="1152" customWidth="1"/>
    <col min="12035" max="12275" width="11" style="1152"/>
    <col min="12276" max="12276" width="29.5703125" style="1152" customWidth="1"/>
    <col min="12277" max="12277" width="11.42578125" style="1152" customWidth="1"/>
    <col min="12278" max="12278" width="11.7109375" style="1152" customWidth="1"/>
    <col min="12279" max="12279" width="11.5703125" style="1152" customWidth="1"/>
    <col min="12280" max="12280" width="11.7109375" style="1152" customWidth="1"/>
    <col min="12281" max="12281" width="31.7109375" style="1152" customWidth="1"/>
    <col min="12282" max="12282" width="12.7109375" style="1152" customWidth="1"/>
    <col min="12283" max="12283" width="11" style="1152" customWidth="1"/>
    <col min="12284" max="12284" width="14.42578125" style="1152" customWidth="1"/>
    <col min="12285" max="12285" width="4.140625" style="1152" customWidth="1"/>
    <col min="12286" max="12287" width="11" style="1152" customWidth="1"/>
    <col min="12288" max="12288" width="14.42578125" style="1152" customWidth="1"/>
    <col min="12289" max="12289" width="4.140625" style="1152" customWidth="1"/>
    <col min="12290" max="12290" width="14.42578125" style="1152" customWidth="1"/>
    <col min="12291" max="12531" width="11" style="1152"/>
    <col min="12532" max="12532" width="29.5703125" style="1152" customWidth="1"/>
    <col min="12533" max="12533" width="11.42578125" style="1152" customWidth="1"/>
    <col min="12534" max="12534" width="11.7109375" style="1152" customWidth="1"/>
    <col min="12535" max="12535" width="11.5703125" style="1152" customWidth="1"/>
    <col min="12536" max="12536" width="11.7109375" style="1152" customWidth="1"/>
    <col min="12537" max="12537" width="31.7109375" style="1152" customWidth="1"/>
    <col min="12538" max="12538" width="12.7109375" style="1152" customWidth="1"/>
    <col min="12539" max="12539" width="11" style="1152" customWidth="1"/>
    <col min="12540" max="12540" width="14.42578125" style="1152" customWidth="1"/>
    <col min="12541" max="12541" width="4.140625" style="1152" customWidth="1"/>
    <col min="12542" max="12543" width="11" style="1152" customWidth="1"/>
    <col min="12544" max="12544" width="14.42578125" style="1152" customWidth="1"/>
    <col min="12545" max="12545" width="4.140625" style="1152" customWidth="1"/>
    <col min="12546" max="12546" width="14.42578125" style="1152" customWidth="1"/>
    <col min="12547" max="12787" width="11" style="1152"/>
    <col min="12788" max="12788" width="29.5703125" style="1152" customWidth="1"/>
    <col min="12789" max="12789" width="11.42578125" style="1152" customWidth="1"/>
    <col min="12790" max="12790" width="11.7109375" style="1152" customWidth="1"/>
    <col min="12791" max="12791" width="11.5703125" style="1152" customWidth="1"/>
    <col min="12792" max="12792" width="11.7109375" style="1152" customWidth="1"/>
    <col min="12793" max="12793" width="31.7109375" style="1152" customWidth="1"/>
    <col min="12794" max="12794" width="12.7109375" style="1152" customWidth="1"/>
    <col min="12795" max="12795" width="11" style="1152" customWidth="1"/>
    <col min="12796" max="12796" width="14.42578125" style="1152" customWidth="1"/>
    <col min="12797" max="12797" width="4.140625" style="1152" customWidth="1"/>
    <col min="12798" max="12799" width="11" style="1152" customWidth="1"/>
    <col min="12800" max="12800" width="14.42578125" style="1152" customWidth="1"/>
    <col min="12801" max="12801" width="4.140625" style="1152" customWidth="1"/>
    <col min="12802" max="12802" width="14.42578125" style="1152" customWidth="1"/>
    <col min="12803" max="13043" width="11" style="1152"/>
    <col min="13044" max="13044" width="29.5703125" style="1152" customWidth="1"/>
    <col min="13045" max="13045" width="11.42578125" style="1152" customWidth="1"/>
    <col min="13046" max="13046" width="11.7109375" style="1152" customWidth="1"/>
    <col min="13047" max="13047" width="11.5703125" style="1152" customWidth="1"/>
    <col min="13048" max="13048" width="11.7109375" style="1152" customWidth="1"/>
    <col min="13049" max="13049" width="31.7109375" style="1152" customWidth="1"/>
    <col min="13050" max="13050" width="12.7109375" style="1152" customWidth="1"/>
    <col min="13051" max="13051" width="11" style="1152" customWidth="1"/>
    <col min="13052" max="13052" width="14.42578125" style="1152" customWidth="1"/>
    <col min="13053" max="13053" width="4.140625" style="1152" customWidth="1"/>
    <col min="13054" max="13055" width="11" style="1152" customWidth="1"/>
    <col min="13056" max="13056" width="14.42578125" style="1152" customWidth="1"/>
    <col min="13057" max="13057" width="4.140625" style="1152" customWidth="1"/>
    <col min="13058" max="13058" width="14.42578125" style="1152" customWidth="1"/>
    <col min="13059" max="13299" width="11" style="1152"/>
    <col min="13300" max="13300" width="29.5703125" style="1152" customWidth="1"/>
    <col min="13301" max="13301" width="11.42578125" style="1152" customWidth="1"/>
    <col min="13302" max="13302" width="11.7109375" style="1152" customWidth="1"/>
    <col min="13303" max="13303" width="11.5703125" style="1152" customWidth="1"/>
    <col min="13304" max="13304" width="11.7109375" style="1152" customWidth="1"/>
    <col min="13305" max="13305" width="31.7109375" style="1152" customWidth="1"/>
    <col min="13306" max="13306" width="12.7109375" style="1152" customWidth="1"/>
    <col min="13307" max="13307" width="11" style="1152" customWidth="1"/>
    <col min="13308" max="13308" width="14.42578125" style="1152" customWidth="1"/>
    <col min="13309" max="13309" width="4.140625" style="1152" customWidth="1"/>
    <col min="13310" max="13311" width="11" style="1152" customWidth="1"/>
    <col min="13312" max="13312" width="14.42578125" style="1152" customWidth="1"/>
    <col min="13313" max="13313" width="4.140625" style="1152" customWidth="1"/>
    <col min="13314" max="13314" width="14.42578125" style="1152" customWidth="1"/>
    <col min="13315" max="13555" width="11" style="1152"/>
    <col min="13556" max="13556" width="29.5703125" style="1152" customWidth="1"/>
    <col min="13557" max="13557" width="11.42578125" style="1152" customWidth="1"/>
    <col min="13558" max="13558" width="11.7109375" style="1152" customWidth="1"/>
    <col min="13559" max="13559" width="11.5703125" style="1152" customWidth="1"/>
    <col min="13560" max="13560" width="11.7109375" style="1152" customWidth="1"/>
    <col min="13561" max="13561" width="31.7109375" style="1152" customWidth="1"/>
    <col min="13562" max="13562" width="12.7109375" style="1152" customWidth="1"/>
    <col min="13563" max="13563" width="11" style="1152" customWidth="1"/>
    <col min="13564" max="13564" width="14.42578125" style="1152" customWidth="1"/>
    <col min="13565" max="13565" width="4.140625" style="1152" customWidth="1"/>
    <col min="13566" max="13567" width="11" style="1152" customWidth="1"/>
    <col min="13568" max="13568" width="14.42578125" style="1152" customWidth="1"/>
    <col min="13569" max="13569" width="4.140625" style="1152" customWidth="1"/>
    <col min="13570" max="13570" width="14.42578125" style="1152" customWidth="1"/>
    <col min="13571" max="13811" width="11" style="1152"/>
    <col min="13812" max="13812" width="29.5703125" style="1152" customWidth="1"/>
    <col min="13813" max="13813" width="11.42578125" style="1152" customWidth="1"/>
    <col min="13814" max="13814" width="11.7109375" style="1152" customWidth="1"/>
    <col min="13815" max="13815" width="11.5703125" style="1152" customWidth="1"/>
    <col min="13816" max="13816" width="11.7109375" style="1152" customWidth="1"/>
    <col min="13817" max="13817" width="31.7109375" style="1152" customWidth="1"/>
    <col min="13818" max="13818" width="12.7109375" style="1152" customWidth="1"/>
    <col min="13819" max="13819" width="11" style="1152" customWidth="1"/>
    <col min="13820" max="13820" width="14.42578125" style="1152" customWidth="1"/>
    <col min="13821" max="13821" width="4.140625" style="1152" customWidth="1"/>
    <col min="13822" max="13823" width="11" style="1152" customWidth="1"/>
    <col min="13824" max="13824" width="14.42578125" style="1152" customWidth="1"/>
    <col min="13825" max="13825" width="4.140625" style="1152" customWidth="1"/>
    <col min="13826" max="13826" width="14.42578125" style="1152" customWidth="1"/>
    <col min="13827" max="14067" width="11" style="1152"/>
    <col min="14068" max="14068" width="29.5703125" style="1152" customWidth="1"/>
    <col min="14069" max="14069" width="11.42578125" style="1152" customWidth="1"/>
    <col min="14070" max="14070" width="11.7109375" style="1152" customWidth="1"/>
    <col min="14071" max="14071" width="11.5703125" style="1152" customWidth="1"/>
    <col min="14072" max="14072" width="11.7109375" style="1152" customWidth="1"/>
    <col min="14073" max="14073" width="31.7109375" style="1152" customWidth="1"/>
    <col min="14074" max="14074" width="12.7109375" style="1152" customWidth="1"/>
    <col min="14075" max="14075" width="11" style="1152" customWidth="1"/>
    <col min="14076" max="14076" width="14.42578125" style="1152" customWidth="1"/>
    <col min="14077" max="14077" width="4.140625" style="1152" customWidth="1"/>
    <col min="14078" max="14079" width="11" style="1152" customWidth="1"/>
    <col min="14080" max="14080" width="14.42578125" style="1152" customWidth="1"/>
    <col min="14081" max="14081" width="4.140625" style="1152" customWidth="1"/>
    <col min="14082" max="14082" width="14.42578125" style="1152" customWidth="1"/>
    <col min="14083" max="14323" width="11" style="1152"/>
    <col min="14324" max="14324" width="29.5703125" style="1152" customWidth="1"/>
    <col min="14325" max="14325" width="11.42578125" style="1152" customWidth="1"/>
    <col min="14326" max="14326" width="11.7109375" style="1152" customWidth="1"/>
    <col min="14327" max="14327" width="11.5703125" style="1152" customWidth="1"/>
    <col min="14328" max="14328" width="11.7109375" style="1152" customWidth="1"/>
    <col min="14329" max="14329" width="31.7109375" style="1152" customWidth="1"/>
    <col min="14330" max="14330" width="12.7109375" style="1152" customWidth="1"/>
    <col min="14331" max="14331" width="11" style="1152" customWidth="1"/>
    <col min="14332" max="14332" width="14.42578125" style="1152" customWidth="1"/>
    <col min="14333" max="14333" width="4.140625" style="1152" customWidth="1"/>
    <col min="14334" max="14335" width="11" style="1152" customWidth="1"/>
    <col min="14336" max="14336" width="14.42578125" style="1152" customWidth="1"/>
    <col min="14337" max="14337" width="4.140625" style="1152" customWidth="1"/>
    <col min="14338" max="14338" width="14.42578125" style="1152" customWidth="1"/>
    <col min="14339" max="14579" width="11" style="1152"/>
    <col min="14580" max="14580" width="29.5703125" style="1152" customWidth="1"/>
    <col min="14581" max="14581" width="11.42578125" style="1152" customWidth="1"/>
    <col min="14582" max="14582" width="11.7109375" style="1152" customWidth="1"/>
    <col min="14583" max="14583" width="11.5703125" style="1152" customWidth="1"/>
    <col min="14584" max="14584" width="11.7109375" style="1152" customWidth="1"/>
    <col min="14585" max="14585" width="31.7109375" style="1152" customWidth="1"/>
    <col min="14586" max="14586" width="12.7109375" style="1152" customWidth="1"/>
    <col min="14587" max="14587" width="11" style="1152" customWidth="1"/>
    <col min="14588" max="14588" width="14.42578125" style="1152" customWidth="1"/>
    <col min="14589" max="14589" width="4.140625" style="1152" customWidth="1"/>
    <col min="14590" max="14591" width="11" style="1152" customWidth="1"/>
    <col min="14592" max="14592" width="14.42578125" style="1152" customWidth="1"/>
    <col min="14593" max="14593" width="4.140625" style="1152" customWidth="1"/>
    <col min="14594" max="14594" width="14.42578125" style="1152" customWidth="1"/>
    <col min="14595" max="14835" width="11" style="1152"/>
    <col min="14836" max="14836" width="29.5703125" style="1152" customWidth="1"/>
    <col min="14837" max="14837" width="11.42578125" style="1152" customWidth="1"/>
    <col min="14838" max="14838" width="11.7109375" style="1152" customWidth="1"/>
    <col min="14839" max="14839" width="11.5703125" style="1152" customWidth="1"/>
    <col min="14840" max="14840" width="11.7109375" style="1152" customWidth="1"/>
    <col min="14841" max="14841" width="31.7109375" style="1152" customWidth="1"/>
    <col min="14842" max="14842" width="12.7109375" style="1152" customWidth="1"/>
    <col min="14843" max="14843" width="11" style="1152" customWidth="1"/>
    <col min="14844" max="14844" width="14.42578125" style="1152" customWidth="1"/>
    <col min="14845" max="14845" width="4.140625" style="1152" customWidth="1"/>
    <col min="14846" max="14847" width="11" style="1152" customWidth="1"/>
    <col min="14848" max="14848" width="14.42578125" style="1152" customWidth="1"/>
    <col min="14849" max="14849" width="4.140625" style="1152" customWidth="1"/>
    <col min="14850" max="14850" width="14.42578125" style="1152" customWidth="1"/>
    <col min="14851" max="15091" width="11" style="1152"/>
    <col min="15092" max="15092" width="29.5703125" style="1152" customWidth="1"/>
    <col min="15093" max="15093" width="11.42578125" style="1152" customWidth="1"/>
    <col min="15094" max="15094" width="11.7109375" style="1152" customWidth="1"/>
    <col min="15095" max="15095" width="11.5703125" style="1152" customWidth="1"/>
    <col min="15096" max="15096" width="11.7109375" style="1152" customWidth="1"/>
    <col min="15097" max="15097" width="31.7109375" style="1152" customWidth="1"/>
    <col min="15098" max="15098" width="12.7109375" style="1152" customWidth="1"/>
    <col min="15099" max="15099" width="11" style="1152" customWidth="1"/>
    <col min="15100" max="15100" width="14.42578125" style="1152" customWidth="1"/>
    <col min="15101" max="15101" width="4.140625" style="1152" customWidth="1"/>
    <col min="15102" max="15103" width="11" style="1152" customWidth="1"/>
    <col min="15104" max="15104" width="14.42578125" style="1152" customWidth="1"/>
    <col min="15105" max="15105" width="4.140625" style="1152" customWidth="1"/>
    <col min="15106" max="15106" width="14.42578125" style="1152" customWidth="1"/>
    <col min="15107" max="15347" width="11" style="1152"/>
    <col min="15348" max="15348" width="29.5703125" style="1152" customWidth="1"/>
    <col min="15349" max="15349" width="11.42578125" style="1152" customWidth="1"/>
    <col min="15350" max="15350" width="11.7109375" style="1152" customWidth="1"/>
    <col min="15351" max="15351" width="11.5703125" style="1152" customWidth="1"/>
    <col min="15352" max="15352" width="11.7109375" style="1152" customWidth="1"/>
    <col min="15353" max="15353" width="31.7109375" style="1152" customWidth="1"/>
    <col min="15354" max="15354" width="12.7109375" style="1152" customWidth="1"/>
    <col min="15355" max="15355" width="11" style="1152" customWidth="1"/>
    <col min="15356" max="15356" width="14.42578125" style="1152" customWidth="1"/>
    <col min="15357" max="15357" width="4.140625" style="1152" customWidth="1"/>
    <col min="15358" max="15359" width="11" style="1152" customWidth="1"/>
    <col min="15360" max="15360" width="14.42578125" style="1152" customWidth="1"/>
    <col min="15361" max="15361" width="4.140625" style="1152" customWidth="1"/>
    <col min="15362" max="15362" width="14.42578125" style="1152" customWidth="1"/>
    <col min="15363" max="15603" width="11" style="1152"/>
    <col min="15604" max="15604" width="29.5703125" style="1152" customWidth="1"/>
    <col min="15605" max="15605" width="11.42578125" style="1152" customWidth="1"/>
    <col min="15606" max="15606" width="11.7109375" style="1152" customWidth="1"/>
    <col min="15607" max="15607" width="11.5703125" style="1152" customWidth="1"/>
    <col min="15608" max="15608" width="11.7109375" style="1152" customWidth="1"/>
    <col min="15609" max="15609" width="31.7109375" style="1152" customWidth="1"/>
    <col min="15610" max="15610" width="12.7109375" style="1152" customWidth="1"/>
    <col min="15611" max="15611" width="11" style="1152" customWidth="1"/>
    <col min="15612" max="15612" width="14.42578125" style="1152" customWidth="1"/>
    <col min="15613" max="15613" width="4.140625" style="1152" customWidth="1"/>
    <col min="15614" max="15615" width="11" style="1152" customWidth="1"/>
    <col min="15616" max="15616" width="14.42578125" style="1152" customWidth="1"/>
    <col min="15617" max="15617" width="4.140625" style="1152" customWidth="1"/>
    <col min="15618" max="15618" width="14.42578125" style="1152" customWidth="1"/>
    <col min="15619" max="15859" width="11" style="1152"/>
    <col min="15860" max="15860" width="29.5703125" style="1152" customWidth="1"/>
    <col min="15861" max="15861" width="11.42578125" style="1152" customWidth="1"/>
    <col min="15862" max="15862" width="11.7109375" style="1152" customWidth="1"/>
    <col min="15863" max="15863" width="11.5703125" style="1152" customWidth="1"/>
    <col min="15864" max="15864" width="11.7109375" style="1152" customWidth="1"/>
    <col min="15865" max="15865" width="31.7109375" style="1152" customWidth="1"/>
    <col min="15866" max="15866" width="12.7109375" style="1152" customWidth="1"/>
    <col min="15867" max="15867" width="11" style="1152" customWidth="1"/>
    <col min="15868" max="15868" width="14.42578125" style="1152" customWidth="1"/>
    <col min="15869" max="15869" width="4.140625" style="1152" customWidth="1"/>
    <col min="15870" max="15871" width="11" style="1152" customWidth="1"/>
    <col min="15872" max="15872" width="14.42578125" style="1152" customWidth="1"/>
    <col min="15873" max="15873" width="4.140625" style="1152" customWidth="1"/>
    <col min="15874" max="15874" width="14.42578125" style="1152" customWidth="1"/>
    <col min="15875" max="16115" width="11" style="1152"/>
    <col min="16116" max="16116" width="29.5703125" style="1152" customWidth="1"/>
    <col min="16117" max="16117" width="11.42578125" style="1152" customWidth="1"/>
    <col min="16118" max="16118" width="11.7109375" style="1152" customWidth="1"/>
    <col min="16119" max="16119" width="11.5703125" style="1152" customWidth="1"/>
    <col min="16120" max="16120" width="11.7109375" style="1152" customWidth="1"/>
    <col min="16121" max="16121" width="31.7109375" style="1152" customWidth="1"/>
    <col min="16122" max="16122" width="12.7109375" style="1152" customWidth="1"/>
    <col min="16123" max="16123" width="11" style="1152" customWidth="1"/>
    <col min="16124" max="16124" width="14.42578125" style="1152" customWidth="1"/>
    <col min="16125" max="16125" width="4.140625" style="1152" customWidth="1"/>
    <col min="16126" max="16127" width="11" style="1152" customWidth="1"/>
    <col min="16128" max="16128" width="14.42578125" style="1152" customWidth="1"/>
    <col min="16129" max="16129" width="4.140625" style="1152" customWidth="1"/>
    <col min="16130" max="16130" width="14.42578125" style="1152" customWidth="1"/>
    <col min="16131" max="16384" width="11" style="1152"/>
  </cols>
  <sheetData>
    <row r="1" spans="1:7" s="1148" customFormat="1" ht="24.75" customHeight="1">
      <c r="A1" s="1145" t="s">
        <v>1280</v>
      </c>
      <c r="B1" s="1146"/>
      <c r="C1" s="1146"/>
      <c r="D1" s="1146"/>
      <c r="E1" s="1146"/>
      <c r="F1" s="1147" t="s">
        <v>1281</v>
      </c>
      <c r="G1" s="1308"/>
    </row>
    <row r="2" spans="1:7" ht="19.5" customHeight="1">
      <c r="A2" s="1149" t="s">
        <v>248</v>
      </c>
      <c r="F2" s="1151"/>
    </row>
    <row r="3" spans="1:7" s="1155" customFormat="1" ht="19.5" customHeight="1">
      <c r="A3" s="1154" t="s">
        <v>2525</v>
      </c>
      <c r="B3" s="1150"/>
      <c r="C3" s="1150"/>
      <c r="D3" s="1150"/>
      <c r="E3" s="2670" t="s">
        <v>2524</v>
      </c>
      <c r="F3" s="2670"/>
    </row>
    <row r="4" spans="1:7" s="1155" customFormat="1" ht="19.5" customHeight="1">
      <c r="A4" s="1309"/>
      <c r="B4" s="1156"/>
      <c r="C4" s="1156"/>
      <c r="D4" s="1156"/>
      <c r="E4" s="1156"/>
      <c r="F4" s="1151"/>
    </row>
    <row r="5" spans="1:7" s="1155" customFormat="1" ht="19.5" customHeight="1">
      <c r="A5" s="1309"/>
      <c r="B5" s="1157"/>
      <c r="C5" s="1156"/>
      <c r="D5" s="1156"/>
      <c r="E5" s="1156"/>
      <c r="F5" s="1151"/>
    </row>
    <row r="6" spans="1:7" s="1155" customFormat="1" ht="16.5" customHeight="1">
      <c r="A6" s="1310" t="s">
        <v>1282</v>
      </c>
      <c r="B6" s="1246" t="str">
        <f>LEFT(C6,4)+1&amp;"-"&amp;RIGHT(C6,4)+1</f>
        <v>2025-2024</v>
      </c>
      <c r="C6" s="1246" t="str">
        <f>LEFT(D6,4)+1&amp;"-"&amp;RIGHT(D6,4)+1</f>
        <v>2024-2023</v>
      </c>
      <c r="D6" s="136" t="str">
        <f>LEFT(E6,4)+1&amp;"-"&amp;RIGHT(E6,4)+1</f>
        <v>2023-2022</v>
      </c>
      <c r="E6" s="136" t="s">
        <v>2310</v>
      </c>
      <c r="F6" s="1194" t="s">
        <v>1283</v>
      </c>
      <c r="G6" s="1159"/>
    </row>
    <row r="7" spans="1:7" s="1159" customFormat="1" ht="8.1" customHeight="1">
      <c r="A7" s="1311"/>
      <c r="B7" s="1161"/>
      <c r="C7" s="1161"/>
      <c r="D7" s="1161"/>
      <c r="E7" s="1161"/>
      <c r="F7" s="1312"/>
      <c r="G7" s="1160"/>
    </row>
    <row r="8" spans="1:7" s="1159" customFormat="1" ht="21.95" customHeight="1">
      <c r="A8" s="1311" t="s">
        <v>1284</v>
      </c>
      <c r="B8" s="1158" t="s">
        <v>2218</v>
      </c>
      <c r="C8" s="1760">
        <v>6448</v>
      </c>
      <c r="D8" s="1760">
        <v>9690</v>
      </c>
      <c r="E8" s="1760">
        <v>11179</v>
      </c>
      <c r="F8" s="1312" t="s">
        <v>1285</v>
      </c>
      <c r="G8" s="1162"/>
    </row>
    <row r="9" spans="1:7" s="1163" customFormat="1" ht="21.95" customHeight="1">
      <c r="A9" s="1313" t="s">
        <v>1286</v>
      </c>
      <c r="B9" s="2466" t="s">
        <v>2218</v>
      </c>
      <c r="C9" s="1760">
        <v>7317</v>
      </c>
      <c r="D9" s="1760">
        <v>11153</v>
      </c>
      <c r="E9" s="1760">
        <v>11766</v>
      </c>
      <c r="F9" s="1312" t="s">
        <v>1287</v>
      </c>
      <c r="G9" s="1153"/>
    </row>
    <row r="10" spans="1:7" s="1165" customFormat="1" ht="21.95" customHeight="1">
      <c r="A10" s="1310" t="s">
        <v>10</v>
      </c>
      <c r="B10" s="1759">
        <v>14310</v>
      </c>
      <c r="C10" s="1759">
        <f>SUM(C8:C9)</f>
        <v>13765</v>
      </c>
      <c r="D10" s="1759">
        <f>SUM(D8:D9)</f>
        <v>20843</v>
      </c>
      <c r="E10" s="1759">
        <f>SUM(E8:E9)</f>
        <v>22945</v>
      </c>
      <c r="F10" s="1194" t="s">
        <v>11</v>
      </c>
      <c r="G10" s="1153"/>
    </row>
    <row r="11" spans="1:7" s="1165" customFormat="1" ht="21.95" customHeight="1">
      <c r="A11" s="1310" t="s">
        <v>504</v>
      </c>
      <c r="B11" s="2464">
        <v>4225</v>
      </c>
      <c r="C11" s="1760">
        <v>3918</v>
      </c>
      <c r="D11" s="1760">
        <f>'[5]Formateur Privé'!$C$15+'[5]Formateur Privé'!$E$15+'[5]Formateur Public'!$C$14+'[5]Formateur Public'!$E$14</f>
        <v>6396</v>
      </c>
      <c r="E11" s="1760">
        <v>7188</v>
      </c>
      <c r="F11" s="1194" t="s">
        <v>430</v>
      </c>
      <c r="G11" s="1153"/>
    </row>
    <row r="12" spans="1:7" s="1165" customFormat="1" ht="16.5" customHeight="1">
      <c r="A12" s="1166"/>
      <c r="B12" s="1760"/>
      <c r="C12" s="1760"/>
      <c r="D12" s="1760"/>
      <c r="E12" s="1760"/>
      <c r="F12" s="1168"/>
      <c r="G12" s="1153"/>
    </row>
    <row r="13" spans="1:7" s="1165" customFormat="1" ht="16.5" customHeight="1">
      <c r="A13" s="1166"/>
      <c r="B13" s="1309"/>
      <c r="C13" s="1309"/>
      <c r="D13" s="1167"/>
      <c r="E13" s="1167"/>
      <c r="F13" s="1168"/>
      <c r="G13" s="1153"/>
    </row>
    <row r="14" spans="1:7" s="1165" customFormat="1" ht="16.5" customHeight="1">
      <c r="A14" s="1166"/>
      <c r="B14" s="1309"/>
      <c r="C14" s="1309"/>
      <c r="D14" s="1167"/>
      <c r="E14" s="1167"/>
      <c r="F14" s="1168"/>
      <c r="G14" s="1153"/>
    </row>
    <row r="15" spans="1:7" s="1165" customFormat="1" ht="16.5" customHeight="1">
      <c r="A15" s="1166"/>
      <c r="B15" s="1309"/>
      <c r="C15" s="1309"/>
      <c r="D15" s="1167"/>
      <c r="E15" s="1167"/>
      <c r="F15" s="1168"/>
      <c r="G15" s="1314"/>
    </row>
    <row r="16" spans="1:7" s="1314" customFormat="1">
      <c r="A16" s="1166"/>
      <c r="B16" s="1309"/>
      <c r="C16" s="1309"/>
      <c r="D16" s="1309"/>
      <c r="E16" s="1309"/>
      <c r="F16" s="1309"/>
      <c r="G16" s="1153"/>
    </row>
    <row r="17" spans="1:7" s="1165" customFormat="1" ht="15">
      <c r="A17" s="1169"/>
      <c r="B17" s="1167"/>
      <c r="C17" s="1167"/>
      <c r="D17" s="1167"/>
      <c r="E17" s="1167"/>
      <c r="F17" s="1168"/>
      <c r="G17" s="1153"/>
    </row>
    <row r="18" spans="1:7" s="1165" customFormat="1" ht="23.25" customHeight="1">
      <c r="A18" s="1315" t="s">
        <v>2526</v>
      </c>
      <c r="B18" s="1146"/>
      <c r="C18" s="1146"/>
      <c r="D18" s="1146"/>
      <c r="E18" s="2671" t="s">
        <v>2527</v>
      </c>
      <c r="F18" s="2671"/>
      <c r="G18" s="1153"/>
    </row>
    <row r="19" spans="1:7" ht="18.75" customHeight="1">
      <c r="A19" s="1315" t="s">
        <v>1288</v>
      </c>
      <c r="B19" s="1146"/>
      <c r="C19" s="1146"/>
      <c r="D19" s="1146"/>
      <c r="E19" s="2671" t="s">
        <v>1289</v>
      </c>
      <c r="F19" s="2671"/>
    </row>
    <row r="20" spans="1:7" ht="18.75">
      <c r="A20" s="1154"/>
      <c r="B20" s="1170"/>
      <c r="C20" s="1170"/>
      <c r="D20" s="1170"/>
      <c r="E20" s="1170"/>
      <c r="F20" s="1170"/>
    </row>
    <row r="21" spans="1:7" ht="18.75" customHeight="1">
      <c r="A21" s="1154"/>
      <c r="B21" s="2672" t="s">
        <v>1643</v>
      </c>
      <c r="C21" s="2672"/>
      <c r="D21" s="2673" t="s">
        <v>1644</v>
      </c>
      <c r="E21" s="2673"/>
      <c r="F21" s="1305"/>
      <c r="G21" s="1171"/>
    </row>
    <row r="22" spans="1:7" ht="24.75" customHeight="1">
      <c r="A22" s="1172"/>
      <c r="B22" s="2674" t="s">
        <v>1645</v>
      </c>
      <c r="C22" s="2674"/>
      <c r="D22" s="2675" t="s">
        <v>1646</v>
      </c>
      <c r="E22" s="2675"/>
      <c r="F22" s="1305"/>
      <c r="G22" s="1173"/>
    </row>
    <row r="23" spans="1:7" ht="18.75">
      <c r="A23" s="1172"/>
      <c r="B23" s="136" t="str">
        <f>LEFT(C23,4)+1&amp;"-"&amp;RIGHT(C23,4)+1</f>
        <v>2025-2024</v>
      </c>
      <c r="C23" s="1158" t="s">
        <v>2049</v>
      </c>
      <c r="D23" s="1316">
        <v>2024</v>
      </c>
      <c r="E23" s="1174">
        <v>2023</v>
      </c>
      <c r="F23" s="1305"/>
      <c r="G23" s="1173"/>
    </row>
    <row r="24" spans="1:7" ht="18.75" customHeight="1">
      <c r="A24" s="1172"/>
      <c r="F24" s="1305"/>
      <c r="G24" s="1173"/>
    </row>
    <row r="25" spans="1:7" ht="20.100000000000001" customHeight="1">
      <c r="A25" s="1317" t="s">
        <v>1290</v>
      </c>
      <c r="B25" s="1760">
        <v>405264</v>
      </c>
      <c r="C25" s="1760">
        <v>355752</v>
      </c>
      <c r="D25" s="1318">
        <v>153841</v>
      </c>
      <c r="E25" s="2465">
        <v>133757</v>
      </c>
      <c r="F25" s="1312" t="s">
        <v>1291</v>
      </c>
      <c r="G25" s="1175"/>
    </row>
    <row r="26" spans="1:7" ht="20.100000000000001" customHeight="1">
      <c r="A26" s="2467" t="s">
        <v>6</v>
      </c>
      <c r="B26" s="1760">
        <v>199829</v>
      </c>
      <c r="C26" s="1760">
        <v>174794</v>
      </c>
      <c r="D26" s="1318">
        <v>70657</v>
      </c>
      <c r="E26" s="2465">
        <v>52763</v>
      </c>
      <c r="F26" s="2468" t="s">
        <v>7</v>
      </c>
      <c r="G26" s="1175"/>
    </row>
    <row r="27" spans="1:7" ht="20.100000000000001" customHeight="1">
      <c r="A27" s="1317" t="s">
        <v>1292</v>
      </c>
      <c r="B27" s="1760">
        <v>17466</v>
      </c>
      <c r="C27" s="1760">
        <v>31494</v>
      </c>
      <c r="D27" s="1318">
        <v>15144</v>
      </c>
      <c r="E27" s="2465">
        <v>22593</v>
      </c>
      <c r="F27" s="1312" t="s">
        <v>1293</v>
      </c>
      <c r="G27" s="1175"/>
    </row>
    <row r="28" spans="1:7" ht="15.75">
      <c r="A28" s="2467" t="s">
        <v>6</v>
      </c>
      <c r="B28" s="2465">
        <v>8369</v>
      </c>
      <c r="C28" s="2465">
        <v>17820</v>
      </c>
      <c r="D28" s="2465">
        <v>8047</v>
      </c>
      <c r="E28" s="2465">
        <v>7257</v>
      </c>
      <c r="F28" s="2468" t="s">
        <v>7</v>
      </c>
      <c r="G28" s="1175"/>
    </row>
    <row r="29" spans="1:7">
      <c r="G29" s="1175"/>
    </row>
    <row r="33" spans="1:7" s="1165" customFormat="1" ht="19.5" customHeight="1">
      <c r="A33" s="1166"/>
      <c r="B33" s="1167"/>
      <c r="C33" s="1167"/>
      <c r="D33" s="1167"/>
      <c r="E33" s="1167"/>
      <c r="F33" s="1168"/>
      <c r="G33" s="1153"/>
    </row>
    <row r="34" spans="1:7" s="1165" customFormat="1" ht="19.5" customHeight="1">
      <c r="A34" s="1176"/>
      <c r="B34" s="1319"/>
      <c r="C34" s="1319"/>
      <c r="D34" s="1319"/>
      <c r="E34" s="1168"/>
      <c r="F34" s="1306"/>
      <c r="G34" s="1153"/>
    </row>
    <row r="35" spans="1:7" s="1165" customFormat="1" ht="19.5" customHeight="1">
      <c r="A35" s="1177"/>
      <c r="B35" s="1320"/>
      <c r="C35" s="1320"/>
      <c r="D35" s="1320"/>
      <c r="E35" s="1320"/>
      <c r="F35" s="1307"/>
      <c r="G35" s="1153"/>
    </row>
    <row r="36" spans="1:7" s="1165" customFormat="1" ht="16.5" customHeight="1">
      <c r="A36" s="1177"/>
      <c r="B36" s="1320"/>
      <c r="C36" s="1320"/>
      <c r="D36" s="1320"/>
      <c r="E36" s="1320"/>
      <c r="F36" s="1178"/>
      <c r="G36" s="1164"/>
    </row>
    <row r="37" spans="1:7" s="1165" customFormat="1" ht="21.95" customHeight="1">
      <c r="A37" s="1179"/>
      <c r="B37" s="1321"/>
      <c r="C37" s="1321"/>
      <c r="D37" s="1321"/>
      <c r="E37" s="1321"/>
      <c r="G37" s="1164"/>
    </row>
    <row r="38" spans="1:7" s="1165" customFormat="1" ht="21.95" customHeight="1">
      <c r="A38" s="97"/>
      <c r="B38" s="1180"/>
      <c r="C38" s="1180"/>
      <c r="D38" s="1180"/>
      <c r="E38" s="1181"/>
      <c r="F38" s="1245"/>
      <c r="G38" s="1153"/>
    </row>
    <row r="39" spans="1:7" s="1165" customFormat="1" ht="16.5" customHeight="1">
      <c r="A39" s="1168"/>
      <c r="B39" s="1182"/>
      <c r="C39" s="1182"/>
      <c r="D39" s="1182"/>
      <c r="E39" s="1182"/>
      <c r="F39" s="1168"/>
      <c r="G39" s="1153"/>
    </row>
    <row r="40" spans="1:7" s="1165" customFormat="1" ht="15.75" customHeight="1">
      <c r="A40" s="1168"/>
      <c r="B40" s="1182"/>
      <c r="C40" s="1182"/>
      <c r="D40" s="1182"/>
      <c r="E40" s="1182"/>
      <c r="F40" s="1168"/>
      <c r="G40" s="1153"/>
    </row>
    <row r="41" spans="1:7" s="1165" customFormat="1" ht="15.75" customHeight="1">
      <c r="A41" s="1179"/>
      <c r="F41" s="1183"/>
      <c r="G41" s="1153"/>
    </row>
    <row r="42" spans="1:7" s="1165" customFormat="1" ht="15.75" customHeight="1">
      <c r="A42" s="1184"/>
      <c r="B42" s="1152"/>
      <c r="C42" s="1167"/>
      <c r="D42" s="1152"/>
      <c r="E42" s="1152"/>
      <c r="F42" s="1178"/>
      <c r="G42" s="1314"/>
    </row>
    <row r="43" spans="1:7" s="1314" customFormat="1" ht="15.75" customHeight="1">
      <c r="A43" s="1184"/>
      <c r="B43" s="1152"/>
      <c r="C43" s="1152"/>
      <c r="D43" s="1152"/>
      <c r="E43" s="1152"/>
      <c r="F43" s="1178"/>
      <c r="G43" s="1158"/>
    </row>
    <row r="44" spans="1:7" ht="14.1" customHeight="1">
      <c r="F44" s="1185"/>
    </row>
    <row r="45" spans="1:7" ht="14.1" customHeight="1">
      <c r="F45" s="1185"/>
    </row>
    <row r="46" spans="1:7" ht="14.1" customHeight="1">
      <c r="F46" s="1185"/>
    </row>
    <row r="47" spans="1:7" ht="14.1" customHeight="1">
      <c r="F47" s="1185"/>
    </row>
    <row r="48" spans="1:7" ht="14.1" customHeight="1">
      <c r="F48" s="1185"/>
    </row>
    <row r="49" spans="1:7" ht="14.1" customHeight="1">
      <c r="F49" s="1185"/>
    </row>
    <row r="50" spans="1:7" ht="14.1" customHeight="1">
      <c r="F50" s="1185"/>
    </row>
    <row r="51" spans="1:7" ht="14.1" customHeight="1">
      <c r="F51" s="1185"/>
    </row>
    <row r="52" spans="1:7" ht="12.75" customHeight="1"/>
    <row r="53" spans="1:7" ht="12.75" customHeight="1">
      <c r="G53" s="1314"/>
    </row>
    <row r="54" spans="1:7" s="1314" customFormat="1" ht="12.75" customHeight="1">
      <c r="A54" s="1186"/>
      <c r="B54" s="1309"/>
      <c r="C54" s="1309"/>
      <c r="D54" s="1309"/>
      <c r="E54" s="1309"/>
      <c r="F54" s="1309"/>
      <c r="G54" s="1152"/>
    </row>
    <row r="55" spans="1:7">
      <c r="A55" s="367" t="s">
        <v>1647</v>
      </c>
      <c r="B55" s="367"/>
      <c r="C55" s="367"/>
      <c r="F55" s="1322" t="s">
        <v>1648</v>
      </c>
    </row>
    <row r="56" spans="1:7">
      <c r="A56" s="1186" t="s">
        <v>1294</v>
      </c>
      <c r="F56" s="1323" t="s">
        <v>1295</v>
      </c>
    </row>
    <row r="57" spans="1:7" ht="12.75" customHeight="1">
      <c r="A57" s="2669"/>
      <c r="B57" s="2669"/>
      <c r="C57" s="2669"/>
      <c r="D57" s="2669"/>
      <c r="E57" s="2669"/>
      <c r="F57" s="2669"/>
      <c r="G57" s="1314"/>
    </row>
    <row r="58" spans="1:7" s="1314" customFormat="1" ht="12.75" customHeight="1">
      <c r="A58" s="1150"/>
      <c r="B58" s="1150"/>
      <c r="C58" s="1309"/>
      <c r="D58" s="1150"/>
      <c r="E58" s="1150"/>
      <c r="F58" s="1309"/>
      <c r="G58" s="1152"/>
    </row>
    <row r="59" spans="1:7" ht="12.75" customHeight="1">
      <c r="B59" s="1324"/>
    </row>
    <row r="60" spans="1:7" ht="12.75" customHeight="1">
      <c r="B60" s="1325"/>
    </row>
    <row r="61" spans="1:7" ht="12.75" customHeight="1"/>
    <row r="62" spans="1:7" ht="12.75" customHeight="1"/>
    <row r="63" spans="1:7" ht="12.75" customHeight="1"/>
    <row r="64" spans="1:7" ht="12.75" customHeight="1"/>
    <row r="65" spans="1:1" ht="12.75" customHeight="1"/>
    <row r="69" spans="1:1">
      <c r="A69" s="1309"/>
    </row>
    <row r="70" spans="1:1">
      <c r="A70" s="1309"/>
    </row>
  </sheetData>
  <mergeCells count="8">
    <mergeCell ref="A57:F57"/>
    <mergeCell ref="E3:F3"/>
    <mergeCell ref="E18:F18"/>
    <mergeCell ref="E19:F19"/>
    <mergeCell ref="B21:C21"/>
    <mergeCell ref="D21:E21"/>
    <mergeCell ref="B22:C22"/>
    <mergeCell ref="D22:E22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>
  <sheetPr syncVertical="1" syncRef="A1">
    <tabColor theme="5" tint="0.39997558519241921"/>
  </sheetPr>
  <dimension ref="A1:M65"/>
  <sheetViews>
    <sheetView showGridLines="0" zoomScale="80" zoomScaleNormal="80" workbookViewId="0">
      <selection activeCell="A3" sqref="A3"/>
    </sheetView>
  </sheetViews>
  <sheetFormatPr baseColWidth="10" defaultColWidth="11" defaultRowHeight="12.75"/>
  <cols>
    <col min="1" max="1" width="26.28515625" style="1150" customWidth="1"/>
    <col min="2" max="2" width="14" style="1150" customWidth="1"/>
    <col min="3" max="3" width="10.7109375" style="1150" bestFit="1" customWidth="1"/>
    <col min="4" max="4" width="11.28515625" style="1150" customWidth="1"/>
    <col min="5" max="5" width="12.7109375" style="1150" customWidth="1"/>
    <col min="6" max="6" width="11.7109375" style="1150" customWidth="1"/>
    <col min="7" max="7" width="26.7109375" style="1150" customWidth="1"/>
    <col min="8" max="8" width="11" style="1152" hidden="1" customWidth="1"/>
    <col min="9" max="9" width="14.42578125" style="1152" hidden="1" customWidth="1"/>
    <col min="10" max="10" width="12.7109375" style="1152" hidden="1" customWidth="1"/>
    <col min="11" max="11" width="11" style="1152" hidden="1" customWidth="1"/>
    <col min="12" max="12" width="9.42578125" style="1152" hidden="1" customWidth="1"/>
    <col min="13" max="13" width="14.42578125" style="1152" hidden="1" customWidth="1"/>
    <col min="14" max="226" width="11" style="1152"/>
    <col min="227" max="227" width="26.28515625" style="1152" customWidth="1"/>
    <col min="228" max="228" width="14" style="1152" customWidth="1"/>
    <col min="229" max="229" width="10.7109375" style="1152" bestFit="1" customWidth="1"/>
    <col min="230" max="230" width="11.28515625" style="1152" customWidth="1"/>
    <col min="231" max="231" width="12.7109375" style="1152" customWidth="1"/>
    <col min="232" max="232" width="11.7109375" style="1152" customWidth="1"/>
    <col min="233" max="233" width="26.7109375" style="1152" customWidth="1"/>
    <col min="234" max="239" width="0" style="1152" hidden="1" customWidth="1"/>
    <col min="240" max="482" width="11" style="1152"/>
    <col min="483" max="483" width="26.28515625" style="1152" customWidth="1"/>
    <col min="484" max="484" width="14" style="1152" customWidth="1"/>
    <col min="485" max="485" width="10.7109375" style="1152" bestFit="1" customWidth="1"/>
    <col min="486" max="486" width="11.28515625" style="1152" customWidth="1"/>
    <col min="487" max="487" width="12.7109375" style="1152" customWidth="1"/>
    <col min="488" max="488" width="11.7109375" style="1152" customWidth="1"/>
    <col min="489" max="489" width="26.7109375" style="1152" customWidth="1"/>
    <col min="490" max="495" width="0" style="1152" hidden="1" customWidth="1"/>
    <col min="496" max="738" width="11" style="1152"/>
    <col min="739" max="739" width="26.28515625" style="1152" customWidth="1"/>
    <col min="740" max="740" width="14" style="1152" customWidth="1"/>
    <col min="741" max="741" width="10.7109375" style="1152" bestFit="1" customWidth="1"/>
    <col min="742" max="742" width="11.28515625" style="1152" customWidth="1"/>
    <col min="743" max="743" width="12.7109375" style="1152" customWidth="1"/>
    <col min="744" max="744" width="11.7109375" style="1152" customWidth="1"/>
    <col min="745" max="745" width="26.7109375" style="1152" customWidth="1"/>
    <col min="746" max="751" width="0" style="1152" hidden="1" customWidth="1"/>
    <col min="752" max="994" width="11" style="1152"/>
    <col min="995" max="995" width="26.28515625" style="1152" customWidth="1"/>
    <col min="996" max="996" width="14" style="1152" customWidth="1"/>
    <col min="997" max="997" width="10.7109375" style="1152" bestFit="1" customWidth="1"/>
    <col min="998" max="998" width="11.28515625" style="1152" customWidth="1"/>
    <col min="999" max="999" width="12.7109375" style="1152" customWidth="1"/>
    <col min="1000" max="1000" width="11.7109375" style="1152" customWidth="1"/>
    <col min="1001" max="1001" width="26.7109375" style="1152" customWidth="1"/>
    <col min="1002" max="1007" width="0" style="1152" hidden="1" customWidth="1"/>
    <col min="1008" max="1250" width="11" style="1152"/>
    <col min="1251" max="1251" width="26.28515625" style="1152" customWidth="1"/>
    <col min="1252" max="1252" width="14" style="1152" customWidth="1"/>
    <col min="1253" max="1253" width="10.7109375" style="1152" bestFit="1" customWidth="1"/>
    <col min="1254" max="1254" width="11.28515625" style="1152" customWidth="1"/>
    <col min="1255" max="1255" width="12.7109375" style="1152" customWidth="1"/>
    <col min="1256" max="1256" width="11.7109375" style="1152" customWidth="1"/>
    <col min="1257" max="1257" width="26.7109375" style="1152" customWidth="1"/>
    <col min="1258" max="1263" width="0" style="1152" hidden="1" customWidth="1"/>
    <col min="1264" max="1506" width="11" style="1152"/>
    <col min="1507" max="1507" width="26.28515625" style="1152" customWidth="1"/>
    <col min="1508" max="1508" width="14" style="1152" customWidth="1"/>
    <col min="1509" max="1509" width="10.7109375" style="1152" bestFit="1" customWidth="1"/>
    <col min="1510" max="1510" width="11.28515625" style="1152" customWidth="1"/>
    <col min="1511" max="1511" width="12.7109375" style="1152" customWidth="1"/>
    <col min="1512" max="1512" width="11.7109375" style="1152" customWidth="1"/>
    <col min="1513" max="1513" width="26.7109375" style="1152" customWidth="1"/>
    <col min="1514" max="1519" width="0" style="1152" hidden="1" customWidth="1"/>
    <col min="1520" max="1762" width="11" style="1152"/>
    <col min="1763" max="1763" width="26.28515625" style="1152" customWidth="1"/>
    <col min="1764" max="1764" width="14" style="1152" customWidth="1"/>
    <col min="1765" max="1765" width="10.7109375" style="1152" bestFit="1" customWidth="1"/>
    <col min="1766" max="1766" width="11.28515625" style="1152" customWidth="1"/>
    <col min="1767" max="1767" width="12.7109375" style="1152" customWidth="1"/>
    <col min="1768" max="1768" width="11.7109375" style="1152" customWidth="1"/>
    <col min="1769" max="1769" width="26.7109375" style="1152" customWidth="1"/>
    <col min="1770" max="1775" width="0" style="1152" hidden="1" customWidth="1"/>
    <col min="1776" max="2018" width="11" style="1152"/>
    <col min="2019" max="2019" width="26.28515625" style="1152" customWidth="1"/>
    <col min="2020" max="2020" width="14" style="1152" customWidth="1"/>
    <col min="2021" max="2021" width="10.7109375" style="1152" bestFit="1" customWidth="1"/>
    <col min="2022" max="2022" width="11.28515625" style="1152" customWidth="1"/>
    <col min="2023" max="2023" width="12.7109375" style="1152" customWidth="1"/>
    <col min="2024" max="2024" width="11.7109375" style="1152" customWidth="1"/>
    <col min="2025" max="2025" width="26.7109375" style="1152" customWidth="1"/>
    <col min="2026" max="2031" width="0" style="1152" hidden="1" customWidth="1"/>
    <col min="2032" max="2274" width="11" style="1152"/>
    <col min="2275" max="2275" width="26.28515625" style="1152" customWidth="1"/>
    <col min="2276" max="2276" width="14" style="1152" customWidth="1"/>
    <col min="2277" max="2277" width="10.7109375" style="1152" bestFit="1" customWidth="1"/>
    <col min="2278" max="2278" width="11.28515625" style="1152" customWidth="1"/>
    <col min="2279" max="2279" width="12.7109375" style="1152" customWidth="1"/>
    <col min="2280" max="2280" width="11.7109375" style="1152" customWidth="1"/>
    <col min="2281" max="2281" width="26.7109375" style="1152" customWidth="1"/>
    <col min="2282" max="2287" width="0" style="1152" hidden="1" customWidth="1"/>
    <col min="2288" max="2530" width="11" style="1152"/>
    <col min="2531" max="2531" width="26.28515625" style="1152" customWidth="1"/>
    <col min="2532" max="2532" width="14" style="1152" customWidth="1"/>
    <col min="2533" max="2533" width="10.7109375" style="1152" bestFit="1" customWidth="1"/>
    <col min="2534" max="2534" width="11.28515625" style="1152" customWidth="1"/>
    <col min="2535" max="2535" width="12.7109375" style="1152" customWidth="1"/>
    <col min="2536" max="2536" width="11.7109375" style="1152" customWidth="1"/>
    <col min="2537" max="2537" width="26.7109375" style="1152" customWidth="1"/>
    <col min="2538" max="2543" width="0" style="1152" hidden="1" customWidth="1"/>
    <col min="2544" max="2786" width="11" style="1152"/>
    <col min="2787" max="2787" width="26.28515625" style="1152" customWidth="1"/>
    <col min="2788" max="2788" width="14" style="1152" customWidth="1"/>
    <col min="2789" max="2789" width="10.7109375" style="1152" bestFit="1" customWidth="1"/>
    <col min="2790" max="2790" width="11.28515625" style="1152" customWidth="1"/>
    <col min="2791" max="2791" width="12.7109375" style="1152" customWidth="1"/>
    <col min="2792" max="2792" width="11.7109375" style="1152" customWidth="1"/>
    <col min="2793" max="2793" width="26.7109375" style="1152" customWidth="1"/>
    <col min="2794" max="2799" width="0" style="1152" hidden="1" customWidth="1"/>
    <col min="2800" max="3042" width="11" style="1152"/>
    <col min="3043" max="3043" width="26.28515625" style="1152" customWidth="1"/>
    <col min="3044" max="3044" width="14" style="1152" customWidth="1"/>
    <col min="3045" max="3045" width="10.7109375" style="1152" bestFit="1" customWidth="1"/>
    <col min="3046" max="3046" width="11.28515625" style="1152" customWidth="1"/>
    <col min="3047" max="3047" width="12.7109375" style="1152" customWidth="1"/>
    <col min="3048" max="3048" width="11.7109375" style="1152" customWidth="1"/>
    <col min="3049" max="3049" width="26.7109375" style="1152" customWidth="1"/>
    <col min="3050" max="3055" width="0" style="1152" hidden="1" customWidth="1"/>
    <col min="3056" max="3298" width="11" style="1152"/>
    <col min="3299" max="3299" width="26.28515625" style="1152" customWidth="1"/>
    <col min="3300" max="3300" width="14" style="1152" customWidth="1"/>
    <col min="3301" max="3301" width="10.7109375" style="1152" bestFit="1" customWidth="1"/>
    <col min="3302" max="3302" width="11.28515625" style="1152" customWidth="1"/>
    <col min="3303" max="3303" width="12.7109375" style="1152" customWidth="1"/>
    <col min="3304" max="3304" width="11.7109375" style="1152" customWidth="1"/>
    <col min="3305" max="3305" width="26.7109375" style="1152" customWidth="1"/>
    <col min="3306" max="3311" width="0" style="1152" hidden="1" customWidth="1"/>
    <col min="3312" max="3554" width="11" style="1152"/>
    <col min="3555" max="3555" width="26.28515625" style="1152" customWidth="1"/>
    <col min="3556" max="3556" width="14" style="1152" customWidth="1"/>
    <col min="3557" max="3557" width="10.7109375" style="1152" bestFit="1" customWidth="1"/>
    <col min="3558" max="3558" width="11.28515625" style="1152" customWidth="1"/>
    <col min="3559" max="3559" width="12.7109375" style="1152" customWidth="1"/>
    <col min="3560" max="3560" width="11.7109375" style="1152" customWidth="1"/>
    <col min="3561" max="3561" width="26.7109375" style="1152" customWidth="1"/>
    <col min="3562" max="3567" width="0" style="1152" hidden="1" customWidth="1"/>
    <col min="3568" max="3810" width="11" style="1152"/>
    <col min="3811" max="3811" width="26.28515625" style="1152" customWidth="1"/>
    <col min="3812" max="3812" width="14" style="1152" customWidth="1"/>
    <col min="3813" max="3813" width="10.7109375" style="1152" bestFit="1" customWidth="1"/>
    <col min="3814" max="3814" width="11.28515625" style="1152" customWidth="1"/>
    <col min="3815" max="3815" width="12.7109375" style="1152" customWidth="1"/>
    <col min="3816" max="3816" width="11.7109375" style="1152" customWidth="1"/>
    <col min="3817" max="3817" width="26.7109375" style="1152" customWidth="1"/>
    <col min="3818" max="3823" width="0" style="1152" hidden="1" customWidth="1"/>
    <col min="3824" max="4066" width="11" style="1152"/>
    <col min="4067" max="4067" width="26.28515625" style="1152" customWidth="1"/>
    <col min="4068" max="4068" width="14" style="1152" customWidth="1"/>
    <col min="4069" max="4069" width="10.7109375" style="1152" bestFit="1" customWidth="1"/>
    <col min="4070" max="4070" width="11.28515625" style="1152" customWidth="1"/>
    <col min="4071" max="4071" width="12.7109375" style="1152" customWidth="1"/>
    <col min="4072" max="4072" width="11.7109375" style="1152" customWidth="1"/>
    <col min="4073" max="4073" width="26.7109375" style="1152" customWidth="1"/>
    <col min="4074" max="4079" width="0" style="1152" hidden="1" customWidth="1"/>
    <col min="4080" max="4322" width="11" style="1152"/>
    <col min="4323" max="4323" width="26.28515625" style="1152" customWidth="1"/>
    <col min="4324" max="4324" width="14" style="1152" customWidth="1"/>
    <col min="4325" max="4325" width="10.7109375" style="1152" bestFit="1" customWidth="1"/>
    <col min="4326" max="4326" width="11.28515625" style="1152" customWidth="1"/>
    <col min="4327" max="4327" width="12.7109375" style="1152" customWidth="1"/>
    <col min="4328" max="4328" width="11.7109375" style="1152" customWidth="1"/>
    <col min="4329" max="4329" width="26.7109375" style="1152" customWidth="1"/>
    <col min="4330" max="4335" width="0" style="1152" hidden="1" customWidth="1"/>
    <col min="4336" max="4578" width="11" style="1152"/>
    <col min="4579" max="4579" width="26.28515625" style="1152" customWidth="1"/>
    <col min="4580" max="4580" width="14" style="1152" customWidth="1"/>
    <col min="4581" max="4581" width="10.7109375" style="1152" bestFit="1" customWidth="1"/>
    <col min="4582" max="4582" width="11.28515625" style="1152" customWidth="1"/>
    <col min="4583" max="4583" width="12.7109375" style="1152" customWidth="1"/>
    <col min="4584" max="4584" width="11.7109375" style="1152" customWidth="1"/>
    <col min="4585" max="4585" width="26.7109375" style="1152" customWidth="1"/>
    <col min="4586" max="4591" width="0" style="1152" hidden="1" customWidth="1"/>
    <col min="4592" max="4834" width="11" style="1152"/>
    <col min="4835" max="4835" width="26.28515625" style="1152" customWidth="1"/>
    <col min="4836" max="4836" width="14" style="1152" customWidth="1"/>
    <col min="4837" max="4837" width="10.7109375" style="1152" bestFit="1" customWidth="1"/>
    <col min="4838" max="4838" width="11.28515625" style="1152" customWidth="1"/>
    <col min="4839" max="4839" width="12.7109375" style="1152" customWidth="1"/>
    <col min="4840" max="4840" width="11.7109375" style="1152" customWidth="1"/>
    <col min="4841" max="4841" width="26.7109375" style="1152" customWidth="1"/>
    <col min="4842" max="4847" width="0" style="1152" hidden="1" customWidth="1"/>
    <col min="4848" max="5090" width="11" style="1152"/>
    <col min="5091" max="5091" width="26.28515625" style="1152" customWidth="1"/>
    <col min="5092" max="5092" width="14" style="1152" customWidth="1"/>
    <col min="5093" max="5093" width="10.7109375" style="1152" bestFit="1" customWidth="1"/>
    <col min="5094" max="5094" width="11.28515625" style="1152" customWidth="1"/>
    <col min="5095" max="5095" width="12.7109375" style="1152" customWidth="1"/>
    <col min="5096" max="5096" width="11.7109375" style="1152" customWidth="1"/>
    <col min="5097" max="5097" width="26.7109375" style="1152" customWidth="1"/>
    <col min="5098" max="5103" width="0" style="1152" hidden="1" customWidth="1"/>
    <col min="5104" max="5346" width="11" style="1152"/>
    <col min="5347" max="5347" width="26.28515625" style="1152" customWidth="1"/>
    <col min="5348" max="5348" width="14" style="1152" customWidth="1"/>
    <col min="5349" max="5349" width="10.7109375" style="1152" bestFit="1" customWidth="1"/>
    <col min="5350" max="5350" width="11.28515625" style="1152" customWidth="1"/>
    <col min="5351" max="5351" width="12.7109375" style="1152" customWidth="1"/>
    <col min="5352" max="5352" width="11.7109375" style="1152" customWidth="1"/>
    <col min="5353" max="5353" width="26.7109375" style="1152" customWidth="1"/>
    <col min="5354" max="5359" width="0" style="1152" hidden="1" customWidth="1"/>
    <col min="5360" max="5602" width="11" style="1152"/>
    <col min="5603" max="5603" width="26.28515625" style="1152" customWidth="1"/>
    <col min="5604" max="5604" width="14" style="1152" customWidth="1"/>
    <col min="5605" max="5605" width="10.7109375" style="1152" bestFit="1" customWidth="1"/>
    <col min="5606" max="5606" width="11.28515625" style="1152" customWidth="1"/>
    <col min="5607" max="5607" width="12.7109375" style="1152" customWidth="1"/>
    <col min="5608" max="5608" width="11.7109375" style="1152" customWidth="1"/>
    <col min="5609" max="5609" width="26.7109375" style="1152" customWidth="1"/>
    <col min="5610" max="5615" width="0" style="1152" hidden="1" customWidth="1"/>
    <col min="5616" max="5858" width="11" style="1152"/>
    <col min="5859" max="5859" width="26.28515625" style="1152" customWidth="1"/>
    <col min="5860" max="5860" width="14" style="1152" customWidth="1"/>
    <col min="5861" max="5861" width="10.7109375" style="1152" bestFit="1" customWidth="1"/>
    <col min="5862" max="5862" width="11.28515625" style="1152" customWidth="1"/>
    <col min="5863" max="5863" width="12.7109375" style="1152" customWidth="1"/>
    <col min="5864" max="5864" width="11.7109375" style="1152" customWidth="1"/>
    <col min="5865" max="5865" width="26.7109375" style="1152" customWidth="1"/>
    <col min="5866" max="5871" width="0" style="1152" hidden="1" customWidth="1"/>
    <col min="5872" max="6114" width="11" style="1152"/>
    <col min="6115" max="6115" width="26.28515625" style="1152" customWidth="1"/>
    <col min="6116" max="6116" width="14" style="1152" customWidth="1"/>
    <col min="6117" max="6117" width="10.7109375" style="1152" bestFit="1" customWidth="1"/>
    <col min="6118" max="6118" width="11.28515625" style="1152" customWidth="1"/>
    <col min="6119" max="6119" width="12.7109375" style="1152" customWidth="1"/>
    <col min="6120" max="6120" width="11.7109375" style="1152" customWidth="1"/>
    <col min="6121" max="6121" width="26.7109375" style="1152" customWidth="1"/>
    <col min="6122" max="6127" width="0" style="1152" hidden="1" customWidth="1"/>
    <col min="6128" max="6370" width="11" style="1152"/>
    <col min="6371" max="6371" width="26.28515625" style="1152" customWidth="1"/>
    <col min="6372" max="6372" width="14" style="1152" customWidth="1"/>
    <col min="6373" max="6373" width="10.7109375" style="1152" bestFit="1" customWidth="1"/>
    <col min="6374" max="6374" width="11.28515625" style="1152" customWidth="1"/>
    <col min="6375" max="6375" width="12.7109375" style="1152" customWidth="1"/>
    <col min="6376" max="6376" width="11.7109375" style="1152" customWidth="1"/>
    <col min="6377" max="6377" width="26.7109375" style="1152" customWidth="1"/>
    <col min="6378" max="6383" width="0" style="1152" hidden="1" customWidth="1"/>
    <col min="6384" max="6626" width="11" style="1152"/>
    <col min="6627" max="6627" width="26.28515625" style="1152" customWidth="1"/>
    <col min="6628" max="6628" width="14" style="1152" customWidth="1"/>
    <col min="6629" max="6629" width="10.7109375" style="1152" bestFit="1" customWidth="1"/>
    <col min="6630" max="6630" width="11.28515625" style="1152" customWidth="1"/>
    <col min="6631" max="6631" width="12.7109375" style="1152" customWidth="1"/>
    <col min="6632" max="6632" width="11.7109375" style="1152" customWidth="1"/>
    <col min="6633" max="6633" width="26.7109375" style="1152" customWidth="1"/>
    <col min="6634" max="6639" width="0" style="1152" hidden="1" customWidth="1"/>
    <col min="6640" max="6882" width="11" style="1152"/>
    <col min="6883" max="6883" width="26.28515625" style="1152" customWidth="1"/>
    <col min="6884" max="6884" width="14" style="1152" customWidth="1"/>
    <col min="6885" max="6885" width="10.7109375" style="1152" bestFit="1" customWidth="1"/>
    <col min="6886" max="6886" width="11.28515625" style="1152" customWidth="1"/>
    <col min="6887" max="6887" width="12.7109375" style="1152" customWidth="1"/>
    <col min="6888" max="6888" width="11.7109375" style="1152" customWidth="1"/>
    <col min="6889" max="6889" width="26.7109375" style="1152" customWidth="1"/>
    <col min="6890" max="6895" width="0" style="1152" hidden="1" customWidth="1"/>
    <col min="6896" max="7138" width="11" style="1152"/>
    <col min="7139" max="7139" width="26.28515625" style="1152" customWidth="1"/>
    <col min="7140" max="7140" width="14" style="1152" customWidth="1"/>
    <col min="7141" max="7141" width="10.7109375" style="1152" bestFit="1" customWidth="1"/>
    <col min="7142" max="7142" width="11.28515625" style="1152" customWidth="1"/>
    <col min="7143" max="7143" width="12.7109375" style="1152" customWidth="1"/>
    <col min="7144" max="7144" width="11.7109375" style="1152" customWidth="1"/>
    <col min="7145" max="7145" width="26.7109375" style="1152" customWidth="1"/>
    <col min="7146" max="7151" width="0" style="1152" hidden="1" customWidth="1"/>
    <col min="7152" max="7394" width="11" style="1152"/>
    <col min="7395" max="7395" width="26.28515625" style="1152" customWidth="1"/>
    <col min="7396" max="7396" width="14" style="1152" customWidth="1"/>
    <col min="7397" max="7397" width="10.7109375" style="1152" bestFit="1" customWidth="1"/>
    <col min="7398" max="7398" width="11.28515625" style="1152" customWidth="1"/>
    <col min="7399" max="7399" width="12.7109375" style="1152" customWidth="1"/>
    <col min="7400" max="7400" width="11.7109375" style="1152" customWidth="1"/>
    <col min="7401" max="7401" width="26.7109375" style="1152" customWidth="1"/>
    <col min="7402" max="7407" width="0" style="1152" hidden="1" customWidth="1"/>
    <col min="7408" max="7650" width="11" style="1152"/>
    <col min="7651" max="7651" width="26.28515625" style="1152" customWidth="1"/>
    <col min="7652" max="7652" width="14" style="1152" customWidth="1"/>
    <col min="7653" max="7653" width="10.7109375" style="1152" bestFit="1" customWidth="1"/>
    <col min="7654" max="7654" width="11.28515625" style="1152" customWidth="1"/>
    <col min="7655" max="7655" width="12.7109375" style="1152" customWidth="1"/>
    <col min="7656" max="7656" width="11.7109375" style="1152" customWidth="1"/>
    <col min="7657" max="7657" width="26.7109375" style="1152" customWidth="1"/>
    <col min="7658" max="7663" width="0" style="1152" hidden="1" customWidth="1"/>
    <col min="7664" max="7906" width="11" style="1152"/>
    <col min="7907" max="7907" width="26.28515625" style="1152" customWidth="1"/>
    <col min="7908" max="7908" width="14" style="1152" customWidth="1"/>
    <col min="7909" max="7909" width="10.7109375" style="1152" bestFit="1" customWidth="1"/>
    <col min="7910" max="7910" width="11.28515625" style="1152" customWidth="1"/>
    <col min="7911" max="7911" width="12.7109375" style="1152" customWidth="1"/>
    <col min="7912" max="7912" width="11.7109375" style="1152" customWidth="1"/>
    <col min="7913" max="7913" width="26.7109375" style="1152" customWidth="1"/>
    <col min="7914" max="7919" width="0" style="1152" hidden="1" customWidth="1"/>
    <col min="7920" max="8162" width="11" style="1152"/>
    <col min="8163" max="8163" width="26.28515625" style="1152" customWidth="1"/>
    <col min="8164" max="8164" width="14" style="1152" customWidth="1"/>
    <col min="8165" max="8165" width="10.7109375" style="1152" bestFit="1" customWidth="1"/>
    <col min="8166" max="8166" width="11.28515625" style="1152" customWidth="1"/>
    <col min="8167" max="8167" width="12.7109375" style="1152" customWidth="1"/>
    <col min="8168" max="8168" width="11.7109375" style="1152" customWidth="1"/>
    <col min="8169" max="8169" width="26.7109375" style="1152" customWidth="1"/>
    <col min="8170" max="8175" width="0" style="1152" hidden="1" customWidth="1"/>
    <col min="8176" max="8418" width="11" style="1152"/>
    <col min="8419" max="8419" width="26.28515625" style="1152" customWidth="1"/>
    <col min="8420" max="8420" width="14" style="1152" customWidth="1"/>
    <col min="8421" max="8421" width="10.7109375" style="1152" bestFit="1" customWidth="1"/>
    <col min="8422" max="8422" width="11.28515625" style="1152" customWidth="1"/>
    <col min="8423" max="8423" width="12.7109375" style="1152" customWidth="1"/>
    <col min="8424" max="8424" width="11.7109375" style="1152" customWidth="1"/>
    <col min="8425" max="8425" width="26.7109375" style="1152" customWidth="1"/>
    <col min="8426" max="8431" width="0" style="1152" hidden="1" customWidth="1"/>
    <col min="8432" max="8674" width="11" style="1152"/>
    <col min="8675" max="8675" width="26.28515625" style="1152" customWidth="1"/>
    <col min="8676" max="8676" width="14" style="1152" customWidth="1"/>
    <col min="8677" max="8677" width="10.7109375" style="1152" bestFit="1" customWidth="1"/>
    <col min="8678" max="8678" width="11.28515625" style="1152" customWidth="1"/>
    <col min="8679" max="8679" width="12.7109375" style="1152" customWidth="1"/>
    <col min="8680" max="8680" width="11.7109375" style="1152" customWidth="1"/>
    <col min="8681" max="8681" width="26.7109375" style="1152" customWidth="1"/>
    <col min="8682" max="8687" width="0" style="1152" hidden="1" customWidth="1"/>
    <col min="8688" max="8930" width="11" style="1152"/>
    <col min="8931" max="8931" width="26.28515625" style="1152" customWidth="1"/>
    <col min="8932" max="8932" width="14" style="1152" customWidth="1"/>
    <col min="8933" max="8933" width="10.7109375" style="1152" bestFit="1" customWidth="1"/>
    <col min="8934" max="8934" width="11.28515625" style="1152" customWidth="1"/>
    <col min="8935" max="8935" width="12.7109375" style="1152" customWidth="1"/>
    <col min="8936" max="8936" width="11.7109375" style="1152" customWidth="1"/>
    <col min="8937" max="8937" width="26.7109375" style="1152" customWidth="1"/>
    <col min="8938" max="8943" width="0" style="1152" hidden="1" customWidth="1"/>
    <col min="8944" max="9186" width="11" style="1152"/>
    <col min="9187" max="9187" width="26.28515625" style="1152" customWidth="1"/>
    <col min="9188" max="9188" width="14" style="1152" customWidth="1"/>
    <col min="9189" max="9189" width="10.7109375" style="1152" bestFit="1" customWidth="1"/>
    <col min="9190" max="9190" width="11.28515625" style="1152" customWidth="1"/>
    <col min="9191" max="9191" width="12.7109375" style="1152" customWidth="1"/>
    <col min="9192" max="9192" width="11.7109375" style="1152" customWidth="1"/>
    <col min="9193" max="9193" width="26.7109375" style="1152" customWidth="1"/>
    <col min="9194" max="9199" width="0" style="1152" hidden="1" customWidth="1"/>
    <col min="9200" max="9442" width="11" style="1152"/>
    <col min="9443" max="9443" width="26.28515625" style="1152" customWidth="1"/>
    <col min="9444" max="9444" width="14" style="1152" customWidth="1"/>
    <col min="9445" max="9445" width="10.7109375" style="1152" bestFit="1" customWidth="1"/>
    <col min="9446" max="9446" width="11.28515625" style="1152" customWidth="1"/>
    <col min="9447" max="9447" width="12.7109375" style="1152" customWidth="1"/>
    <col min="9448" max="9448" width="11.7109375" style="1152" customWidth="1"/>
    <col min="9449" max="9449" width="26.7109375" style="1152" customWidth="1"/>
    <col min="9450" max="9455" width="0" style="1152" hidden="1" customWidth="1"/>
    <col min="9456" max="9698" width="11" style="1152"/>
    <col min="9699" max="9699" width="26.28515625" style="1152" customWidth="1"/>
    <col min="9700" max="9700" width="14" style="1152" customWidth="1"/>
    <col min="9701" max="9701" width="10.7109375" style="1152" bestFit="1" customWidth="1"/>
    <col min="9702" max="9702" width="11.28515625" style="1152" customWidth="1"/>
    <col min="9703" max="9703" width="12.7109375" style="1152" customWidth="1"/>
    <col min="9704" max="9704" width="11.7109375" style="1152" customWidth="1"/>
    <col min="9705" max="9705" width="26.7109375" style="1152" customWidth="1"/>
    <col min="9706" max="9711" width="0" style="1152" hidden="1" customWidth="1"/>
    <col min="9712" max="9954" width="11" style="1152"/>
    <col min="9955" max="9955" width="26.28515625" style="1152" customWidth="1"/>
    <col min="9956" max="9956" width="14" style="1152" customWidth="1"/>
    <col min="9957" max="9957" width="10.7109375" style="1152" bestFit="1" customWidth="1"/>
    <col min="9958" max="9958" width="11.28515625" style="1152" customWidth="1"/>
    <col min="9959" max="9959" width="12.7109375" style="1152" customWidth="1"/>
    <col min="9960" max="9960" width="11.7109375" style="1152" customWidth="1"/>
    <col min="9961" max="9961" width="26.7109375" style="1152" customWidth="1"/>
    <col min="9962" max="9967" width="0" style="1152" hidden="1" customWidth="1"/>
    <col min="9968" max="10210" width="11" style="1152"/>
    <col min="10211" max="10211" width="26.28515625" style="1152" customWidth="1"/>
    <col min="10212" max="10212" width="14" style="1152" customWidth="1"/>
    <col min="10213" max="10213" width="10.7109375" style="1152" bestFit="1" customWidth="1"/>
    <col min="10214" max="10214" width="11.28515625" style="1152" customWidth="1"/>
    <col min="10215" max="10215" width="12.7109375" style="1152" customWidth="1"/>
    <col min="10216" max="10216" width="11.7109375" style="1152" customWidth="1"/>
    <col min="10217" max="10217" width="26.7109375" style="1152" customWidth="1"/>
    <col min="10218" max="10223" width="0" style="1152" hidden="1" customWidth="1"/>
    <col min="10224" max="10466" width="11" style="1152"/>
    <col min="10467" max="10467" width="26.28515625" style="1152" customWidth="1"/>
    <col min="10468" max="10468" width="14" style="1152" customWidth="1"/>
    <col min="10469" max="10469" width="10.7109375" style="1152" bestFit="1" customWidth="1"/>
    <col min="10470" max="10470" width="11.28515625" style="1152" customWidth="1"/>
    <col min="10471" max="10471" width="12.7109375" style="1152" customWidth="1"/>
    <col min="10472" max="10472" width="11.7109375" style="1152" customWidth="1"/>
    <col min="10473" max="10473" width="26.7109375" style="1152" customWidth="1"/>
    <col min="10474" max="10479" width="0" style="1152" hidden="1" customWidth="1"/>
    <col min="10480" max="10722" width="11" style="1152"/>
    <col min="10723" max="10723" width="26.28515625" style="1152" customWidth="1"/>
    <col min="10724" max="10724" width="14" style="1152" customWidth="1"/>
    <col min="10725" max="10725" width="10.7109375" style="1152" bestFit="1" customWidth="1"/>
    <col min="10726" max="10726" width="11.28515625" style="1152" customWidth="1"/>
    <col min="10727" max="10727" width="12.7109375" style="1152" customWidth="1"/>
    <col min="10728" max="10728" width="11.7109375" style="1152" customWidth="1"/>
    <col min="10729" max="10729" width="26.7109375" style="1152" customWidth="1"/>
    <col min="10730" max="10735" width="0" style="1152" hidden="1" customWidth="1"/>
    <col min="10736" max="10978" width="11" style="1152"/>
    <col min="10979" max="10979" width="26.28515625" style="1152" customWidth="1"/>
    <col min="10980" max="10980" width="14" style="1152" customWidth="1"/>
    <col min="10981" max="10981" width="10.7109375" style="1152" bestFit="1" customWidth="1"/>
    <col min="10982" max="10982" width="11.28515625" style="1152" customWidth="1"/>
    <col min="10983" max="10983" width="12.7109375" style="1152" customWidth="1"/>
    <col min="10984" max="10984" width="11.7109375" style="1152" customWidth="1"/>
    <col min="10985" max="10985" width="26.7109375" style="1152" customWidth="1"/>
    <col min="10986" max="10991" width="0" style="1152" hidden="1" customWidth="1"/>
    <col min="10992" max="11234" width="11" style="1152"/>
    <col min="11235" max="11235" width="26.28515625" style="1152" customWidth="1"/>
    <col min="11236" max="11236" width="14" style="1152" customWidth="1"/>
    <col min="11237" max="11237" width="10.7109375" style="1152" bestFit="1" customWidth="1"/>
    <col min="11238" max="11238" width="11.28515625" style="1152" customWidth="1"/>
    <col min="11239" max="11239" width="12.7109375" style="1152" customWidth="1"/>
    <col min="11240" max="11240" width="11.7109375" style="1152" customWidth="1"/>
    <col min="11241" max="11241" width="26.7109375" style="1152" customWidth="1"/>
    <col min="11242" max="11247" width="0" style="1152" hidden="1" customWidth="1"/>
    <col min="11248" max="11490" width="11" style="1152"/>
    <col min="11491" max="11491" width="26.28515625" style="1152" customWidth="1"/>
    <col min="11492" max="11492" width="14" style="1152" customWidth="1"/>
    <col min="11493" max="11493" width="10.7109375" style="1152" bestFit="1" customWidth="1"/>
    <col min="11494" max="11494" width="11.28515625" style="1152" customWidth="1"/>
    <col min="11495" max="11495" width="12.7109375" style="1152" customWidth="1"/>
    <col min="11496" max="11496" width="11.7109375" style="1152" customWidth="1"/>
    <col min="11497" max="11497" width="26.7109375" style="1152" customWidth="1"/>
    <col min="11498" max="11503" width="0" style="1152" hidden="1" customWidth="1"/>
    <col min="11504" max="11746" width="11" style="1152"/>
    <col min="11747" max="11747" width="26.28515625" style="1152" customWidth="1"/>
    <col min="11748" max="11748" width="14" style="1152" customWidth="1"/>
    <col min="11749" max="11749" width="10.7109375" style="1152" bestFit="1" customWidth="1"/>
    <col min="11750" max="11750" width="11.28515625" style="1152" customWidth="1"/>
    <col min="11751" max="11751" width="12.7109375" style="1152" customWidth="1"/>
    <col min="11752" max="11752" width="11.7109375" style="1152" customWidth="1"/>
    <col min="11753" max="11753" width="26.7109375" style="1152" customWidth="1"/>
    <col min="11754" max="11759" width="0" style="1152" hidden="1" customWidth="1"/>
    <col min="11760" max="12002" width="11" style="1152"/>
    <col min="12003" max="12003" width="26.28515625" style="1152" customWidth="1"/>
    <col min="12004" max="12004" width="14" style="1152" customWidth="1"/>
    <col min="12005" max="12005" width="10.7109375" style="1152" bestFit="1" customWidth="1"/>
    <col min="12006" max="12006" width="11.28515625" style="1152" customWidth="1"/>
    <col min="12007" max="12007" width="12.7109375" style="1152" customWidth="1"/>
    <col min="12008" max="12008" width="11.7109375" style="1152" customWidth="1"/>
    <col min="12009" max="12009" width="26.7109375" style="1152" customWidth="1"/>
    <col min="12010" max="12015" width="0" style="1152" hidden="1" customWidth="1"/>
    <col min="12016" max="12258" width="11" style="1152"/>
    <col min="12259" max="12259" width="26.28515625" style="1152" customWidth="1"/>
    <col min="12260" max="12260" width="14" style="1152" customWidth="1"/>
    <col min="12261" max="12261" width="10.7109375" style="1152" bestFit="1" customWidth="1"/>
    <col min="12262" max="12262" width="11.28515625" style="1152" customWidth="1"/>
    <col min="12263" max="12263" width="12.7109375" style="1152" customWidth="1"/>
    <col min="12264" max="12264" width="11.7109375" style="1152" customWidth="1"/>
    <col min="12265" max="12265" width="26.7109375" style="1152" customWidth="1"/>
    <col min="12266" max="12271" width="0" style="1152" hidden="1" customWidth="1"/>
    <col min="12272" max="12514" width="11" style="1152"/>
    <col min="12515" max="12515" width="26.28515625" style="1152" customWidth="1"/>
    <col min="12516" max="12516" width="14" style="1152" customWidth="1"/>
    <col min="12517" max="12517" width="10.7109375" style="1152" bestFit="1" customWidth="1"/>
    <col min="12518" max="12518" width="11.28515625" style="1152" customWidth="1"/>
    <col min="12519" max="12519" width="12.7109375" style="1152" customWidth="1"/>
    <col min="12520" max="12520" width="11.7109375" style="1152" customWidth="1"/>
    <col min="12521" max="12521" width="26.7109375" style="1152" customWidth="1"/>
    <col min="12522" max="12527" width="0" style="1152" hidden="1" customWidth="1"/>
    <col min="12528" max="12770" width="11" style="1152"/>
    <col min="12771" max="12771" width="26.28515625" style="1152" customWidth="1"/>
    <col min="12772" max="12772" width="14" style="1152" customWidth="1"/>
    <col min="12773" max="12773" width="10.7109375" style="1152" bestFit="1" customWidth="1"/>
    <col min="12774" max="12774" width="11.28515625" style="1152" customWidth="1"/>
    <col min="12775" max="12775" width="12.7109375" style="1152" customWidth="1"/>
    <col min="12776" max="12776" width="11.7109375" style="1152" customWidth="1"/>
    <col min="12777" max="12777" width="26.7109375" style="1152" customWidth="1"/>
    <col min="12778" max="12783" width="0" style="1152" hidden="1" customWidth="1"/>
    <col min="12784" max="13026" width="11" style="1152"/>
    <col min="13027" max="13027" width="26.28515625" style="1152" customWidth="1"/>
    <col min="13028" max="13028" width="14" style="1152" customWidth="1"/>
    <col min="13029" max="13029" width="10.7109375" style="1152" bestFit="1" customWidth="1"/>
    <col min="13030" max="13030" width="11.28515625" style="1152" customWidth="1"/>
    <col min="13031" max="13031" width="12.7109375" style="1152" customWidth="1"/>
    <col min="13032" max="13032" width="11.7109375" style="1152" customWidth="1"/>
    <col min="13033" max="13033" width="26.7109375" style="1152" customWidth="1"/>
    <col min="13034" max="13039" width="0" style="1152" hidden="1" customWidth="1"/>
    <col min="13040" max="13282" width="11" style="1152"/>
    <col min="13283" max="13283" width="26.28515625" style="1152" customWidth="1"/>
    <col min="13284" max="13284" width="14" style="1152" customWidth="1"/>
    <col min="13285" max="13285" width="10.7109375" style="1152" bestFit="1" customWidth="1"/>
    <col min="13286" max="13286" width="11.28515625" style="1152" customWidth="1"/>
    <col min="13287" max="13287" width="12.7109375" style="1152" customWidth="1"/>
    <col min="13288" max="13288" width="11.7109375" style="1152" customWidth="1"/>
    <col min="13289" max="13289" width="26.7109375" style="1152" customWidth="1"/>
    <col min="13290" max="13295" width="0" style="1152" hidden="1" customWidth="1"/>
    <col min="13296" max="13538" width="11" style="1152"/>
    <col min="13539" max="13539" width="26.28515625" style="1152" customWidth="1"/>
    <col min="13540" max="13540" width="14" style="1152" customWidth="1"/>
    <col min="13541" max="13541" width="10.7109375" style="1152" bestFit="1" customWidth="1"/>
    <col min="13542" max="13542" width="11.28515625" style="1152" customWidth="1"/>
    <col min="13543" max="13543" width="12.7109375" style="1152" customWidth="1"/>
    <col min="13544" max="13544" width="11.7109375" style="1152" customWidth="1"/>
    <col min="13545" max="13545" width="26.7109375" style="1152" customWidth="1"/>
    <col min="13546" max="13551" width="0" style="1152" hidden="1" customWidth="1"/>
    <col min="13552" max="13794" width="11" style="1152"/>
    <col min="13795" max="13795" width="26.28515625" style="1152" customWidth="1"/>
    <col min="13796" max="13796" width="14" style="1152" customWidth="1"/>
    <col min="13797" max="13797" width="10.7109375" style="1152" bestFit="1" customWidth="1"/>
    <col min="13798" max="13798" width="11.28515625" style="1152" customWidth="1"/>
    <col min="13799" max="13799" width="12.7109375" style="1152" customWidth="1"/>
    <col min="13800" max="13800" width="11.7109375" style="1152" customWidth="1"/>
    <col min="13801" max="13801" width="26.7109375" style="1152" customWidth="1"/>
    <col min="13802" max="13807" width="0" style="1152" hidden="1" customWidth="1"/>
    <col min="13808" max="14050" width="11" style="1152"/>
    <col min="14051" max="14051" width="26.28515625" style="1152" customWidth="1"/>
    <col min="14052" max="14052" width="14" style="1152" customWidth="1"/>
    <col min="14053" max="14053" width="10.7109375" style="1152" bestFit="1" customWidth="1"/>
    <col min="14054" max="14054" width="11.28515625" style="1152" customWidth="1"/>
    <col min="14055" max="14055" width="12.7109375" style="1152" customWidth="1"/>
    <col min="14056" max="14056" width="11.7109375" style="1152" customWidth="1"/>
    <col min="14057" max="14057" width="26.7109375" style="1152" customWidth="1"/>
    <col min="14058" max="14063" width="0" style="1152" hidden="1" customWidth="1"/>
    <col min="14064" max="14306" width="11" style="1152"/>
    <col min="14307" max="14307" width="26.28515625" style="1152" customWidth="1"/>
    <col min="14308" max="14308" width="14" style="1152" customWidth="1"/>
    <col min="14309" max="14309" width="10.7109375" style="1152" bestFit="1" customWidth="1"/>
    <col min="14310" max="14310" width="11.28515625" style="1152" customWidth="1"/>
    <col min="14311" max="14311" width="12.7109375" style="1152" customWidth="1"/>
    <col min="14312" max="14312" width="11.7109375" style="1152" customWidth="1"/>
    <col min="14313" max="14313" width="26.7109375" style="1152" customWidth="1"/>
    <col min="14314" max="14319" width="0" style="1152" hidden="1" customWidth="1"/>
    <col min="14320" max="14562" width="11" style="1152"/>
    <col min="14563" max="14563" width="26.28515625" style="1152" customWidth="1"/>
    <col min="14564" max="14564" width="14" style="1152" customWidth="1"/>
    <col min="14565" max="14565" width="10.7109375" style="1152" bestFit="1" customWidth="1"/>
    <col min="14566" max="14566" width="11.28515625" style="1152" customWidth="1"/>
    <col min="14567" max="14567" width="12.7109375" style="1152" customWidth="1"/>
    <col min="14568" max="14568" width="11.7109375" style="1152" customWidth="1"/>
    <col min="14569" max="14569" width="26.7109375" style="1152" customWidth="1"/>
    <col min="14570" max="14575" width="0" style="1152" hidden="1" customWidth="1"/>
    <col min="14576" max="14818" width="11" style="1152"/>
    <col min="14819" max="14819" width="26.28515625" style="1152" customWidth="1"/>
    <col min="14820" max="14820" width="14" style="1152" customWidth="1"/>
    <col min="14821" max="14821" width="10.7109375" style="1152" bestFit="1" customWidth="1"/>
    <col min="14822" max="14822" width="11.28515625" style="1152" customWidth="1"/>
    <col min="14823" max="14823" width="12.7109375" style="1152" customWidth="1"/>
    <col min="14824" max="14824" width="11.7109375" style="1152" customWidth="1"/>
    <col min="14825" max="14825" width="26.7109375" style="1152" customWidth="1"/>
    <col min="14826" max="14831" width="0" style="1152" hidden="1" customWidth="1"/>
    <col min="14832" max="15074" width="11" style="1152"/>
    <col min="15075" max="15075" width="26.28515625" style="1152" customWidth="1"/>
    <col min="15076" max="15076" width="14" style="1152" customWidth="1"/>
    <col min="15077" max="15077" width="10.7109375" style="1152" bestFit="1" customWidth="1"/>
    <col min="15078" max="15078" width="11.28515625" style="1152" customWidth="1"/>
    <col min="15079" max="15079" width="12.7109375" style="1152" customWidth="1"/>
    <col min="15080" max="15080" width="11.7109375" style="1152" customWidth="1"/>
    <col min="15081" max="15081" width="26.7109375" style="1152" customWidth="1"/>
    <col min="15082" max="15087" width="0" style="1152" hidden="1" customWidth="1"/>
    <col min="15088" max="15330" width="11" style="1152"/>
    <col min="15331" max="15331" width="26.28515625" style="1152" customWidth="1"/>
    <col min="15332" max="15332" width="14" style="1152" customWidth="1"/>
    <col min="15333" max="15333" width="10.7109375" style="1152" bestFit="1" customWidth="1"/>
    <col min="15334" max="15334" width="11.28515625" style="1152" customWidth="1"/>
    <col min="15335" max="15335" width="12.7109375" style="1152" customWidth="1"/>
    <col min="15336" max="15336" width="11.7109375" style="1152" customWidth="1"/>
    <col min="15337" max="15337" width="26.7109375" style="1152" customWidth="1"/>
    <col min="15338" max="15343" width="0" style="1152" hidden="1" customWidth="1"/>
    <col min="15344" max="15586" width="11" style="1152"/>
    <col min="15587" max="15587" width="26.28515625" style="1152" customWidth="1"/>
    <col min="15588" max="15588" width="14" style="1152" customWidth="1"/>
    <col min="15589" max="15589" width="10.7109375" style="1152" bestFit="1" customWidth="1"/>
    <col min="15590" max="15590" width="11.28515625" style="1152" customWidth="1"/>
    <col min="15591" max="15591" width="12.7109375" style="1152" customWidth="1"/>
    <col min="15592" max="15592" width="11.7109375" style="1152" customWidth="1"/>
    <col min="15593" max="15593" width="26.7109375" style="1152" customWidth="1"/>
    <col min="15594" max="15599" width="0" style="1152" hidden="1" customWidth="1"/>
    <col min="15600" max="15842" width="11" style="1152"/>
    <col min="15843" max="15843" width="26.28515625" style="1152" customWidth="1"/>
    <col min="15844" max="15844" width="14" style="1152" customWidth="1"/>
    <col min="15845" max="15845" width="10.7109375" style="1152" bestFit="1" customWidth="1"/>
    <col min="15846" max="15846" width="11.28515625" style="1152" customWidth="1"/>
    <col min="15847" max="15847" width="12.7109375" style="1152" customWidth="1"/>
    <col min="15848" max="15848" width="11.7109375" style="1152" customWidth="1"/>
    <col min="15849" max="15849" width="26.7109375" style="1152" customWidth="1"/>
    <col min="15850" max="15855" width="0" style="1152" hidden="1" customWidth="1"/>
    <col min="15856" max="16098" width="11" style="1152"/>
    <col min="16099" max="16099" width="26.28515625" style="1152" customWidth="1"/>
    <col min="16100" max="16100" width="14" style="1152" customWidth="1"/>
    <col min="16101" max="16101" width="10.7109375" style="1152" bestFit="1" customWidth="1"/>
    <col min="16102" max="16102" width="11.28515625" style="1152" customWidth="1"/>
    <col min="16103" max="16103" width="12.7109375" style="1152" customWidth="1"/>
    <col min="16104" max="16104" width="11.7109375" style="1152" customWidth="1"/>
    <col min="16105" max="16105" width="26.7109375" style="1152" customWidth="1"/>
    <col min="16106" max="16111" width="0" style="1152" hidden="1" customWidth="1"/>
    <col min="16112" max="16384" width="11" style="1152"/>
  </cols>
  <sheetData>
    <row r="1" spans="1:12" s="1148" customFormat="1" ht="24.75" customHeight="1">
      <c r="A1" s="1145" t="s">
        <v>1280</v>
      </c>
      <c r="B1" s="1174"/>
      <c r="C1" s="1174"/>
      <c r="D1" s="1174"/>
      <c r="E1" s="1174"/>
      <c r="F1" s="1174"/>
      <c r="G1" s="1147" t="s">
        <v>1281</v>
      </c>
    </row>
    <row r="2" spans="1:12" ht="12.75" customHeight="1">
      <c r="A2" s="1149" t="s">
        <v>248</v>
      </c>
      <c r="G2" s="1151"/>
    </row>
    <row r="3" spans="1:12" s="1155" customFormat="1" ht="33" customHeight="1">
      <c r="A3" s="1176" t="s">
        <v>2676</v>
      </c>
      <c r="B3" s="1187"/>
      <c r="C3" s="1180"/>
      <c r="D3" s="1180"/>
      <c r="E3" s="1180"/>
      <c r="F3" s="2677" t="s">
        <v>2677</v>
      </c>
      <c r="G3" s="2677"/>
    </row>
    <row r="4" spans="1:12" s="1155" customFormat="1" ht="19.5" customHeight="1">
      <c r="A4" s="1177" t="s">
        <v>2678</v>
      </c>
      <c r="B4" s="1179"/>
      <c r="C4" s="1188"/>
      <c r="D4" s="1188"/>
      <c r="E4" s="1188"/>
      <c r="F4" s="2678" t="s">
        <v>2663</v>
      </c>
      <c r="G4" s="2678"/>
    </row>
    <row r="5" spans="1:12" s="1155" customFormat="1" ht="19.5" customHeight="1">
      <c r="A5" s="2486"/>
      <c r="B5" s="1179"/>
      <c r="C5" s="1188"/>
      <c r="D5" s="1188"/>
      <c r="E5" s="2679"/>
      <c r="F5" s="2679"/>
      <c r="G5" s="2679"/>
    </row>
    <row r="6" spans="1:12" s="1155" customFormat="1" ht="19.5" customHeight="1">
      <c r="A6" s="1177"/>
      <c r="B6" s="1179"/>
      <c r="C6" s="1188"/>
      <c r="D6" s="1188"/>
      <c r="E6" s="1326"/>
      <c r="F6" s="1326"/>
      <c r="G6" s="1326"/>
    </row>
    <row r="7" spans="1:12" s="1155" customFormat="1" ht="16.5" customHeight="1">
      <c r="A7" s="2472" t="s">
        <v>2236</v>
      </c>
      <c r="B7" s="97"/>
      <c r="C7" s="1180" t="s">
        <v>11</v>
      </c>
      <c r="D7" s="1180" t="s">
        <v>272</v>
      </c>
      <c r="E7" s="1180" t="s">
        <v>271</v>
      </c>
      <c r="F7" s="1181" t="s">
        <v>267</v>
      </c>
      <c r="G7" s="2473" t="s">
        <v>2235</v>
      </c>
      <c r="J7" s="1189"/>
    </row>
    <row r="8" spans="1:12" s="1155" customFormat="1" ht="18.75">
      <c r="A8" s="1168"/>
      <c r="B8" s="1150"/>
      <c r="C8" s="1191" t="s">
        <v>1296</v>
      </c>
      <c r="D8" s="1182" t="s">
        <v>400</v>
      </c>
      <c r="E8" s="1182" t="s">
        <v>401</v>
      </c>
      <c r="F8" s="1182" t="s">
        <v>402</v>
      </c>
      <c r="G8" s="1168"/>
      <c r="J8" s="1190"/>
    </row>
    <row r="9" spans="1:12" s="1155" customFormat="1" ht="6" customHeight="1">
      <c r="A9" s="1311"/>
      <c r="B9" s="1311"/>
      <c r="C9" s="1327"/>
      <c r="D9" s="1327"/>
      <c r="E9" s="1327"/>
      <c r="F9" s="1327"/>
      <c r="G9" s="1311"/>
      <c r="J9" s="1190"/>
    </row>
    <row r="10" spans="1:12" ht="15" customHeight="1">
      <c r="A10" s="1328" t="s">
        <v>1297</v>
      </c>
      <c r="B10" s="1328"/>
      <c r="C10" s="1311"/>
      <c r="D10" s="1311"/>
      <c r="E10" s="1311"/>
      <c r="F10" s="1311"/>
      <c r="G10" s="1329" t="s">
        <v>1298</v>
      </c>
      <c r="H10" s="1330"/>
      <c r="I10" s="1330"/>
      <c r="J10" s="1331"/>
      <c r="K10" s="1330"/>
      <c r="L10" s="1330"/>
    </row>
    <row r="11" spans="1:12" ht="19.5" customHeight="1">
      <c r="A11" s="1332" t="s">
        <v>1299</v>
      </c>
      <c r="B11" s="1332"/>
      <c r="C11" s="1333">
        <f>SUM(D11:F11)</f>
        <v>38601</v>
      </c>
      <c r="D11" s="1333">
        <v>50</v>
      </c>
      <c r="E11" s="1333">
        <v>906</v>
      </c>
      <c r="F11" s="1333">
        <v>37645</v>
      </c>
      <c r="G11" s="1334" t="s">
        <v>1300</v>
      </c>
      <c r="H11" s="1335"/>
      <c r="I11" s="1335"/>
      <c r="J11" s="1336"/>
      <c r="K11" s="1335"/>
      <c r="L11" s="1335"/>
    </row>
    <row r="12" spans="1:12" ht="19.5" customHeight="1">
      <c r="A12" s="1332" t="s">
        <v>1301</v>
      </c>
      <c r="B12" s="1332"/>
      <c r="C12" s="1333">
        <f>SUM(D12:F12)</f>
        <v>59837</v>
      </c>
      <c r="D12" s="1333">
        <v>92</v>
      </c>
      <c r="E12" s="1333">
        <v>19056</v>
      </c>
      <c r="F12" s="1333">
        <v>40689</v>
      </c>
      <c r="G12" s="1334" t="s">
        <v>1302</v>
      </c>
      <c r="H12" s="1335"/>
      <c r="I12" s="1335"/>
      <c r="J12" s="1336"/>
      <c r="K12" s="1335"/>
      <c r="L12" s="1335"/>
    </row>
    <row r="13" spans="1:12" ht="19.5" customHeight="1">
      <c r="A13" s="1332" t="s">
        <v>1303</v>
      </c>
      <c r="B13" s="1332"/>
      <c r="C13" s="1333">
        <f>SUM(D13:F13)</f>
        <v>77205</v>
      </c>
      <c r="D13" s="1333">
        <v>9686</v>
      </c>
      <c r="E13" s="1333">
        <v>29163</v>
      </c>
      <c r="F13" s="1333">
        <v>38356</v>
      </c>
      <c r="G13" s="1334" t="s">
        <v>1304</v>
      </c>
      <c r="H13" s="1335"/>
      <c r="I13" s="1335"/>
      <c r="J13" s="1336"/>
      <c r="K13" s="1335"/>
      <c r="L13" s="1335"/>
    </row>
    <row r="14" spans="1:12" s="1155" customFormat="1" ht="19.5" customHeight="1">
      <c r="A14" s="1332" t="s">
        <v>1305</v>
      </c>
      <c r="B14" s="1332"/>
      <c r="C14" s="1333">
        <f>SUM(D14:F14)</f>
        <v>180109</v>
      </c>
      <c r="D14" s="1333">
        <v>31004</v>
      </c>
      <c r="E14" s="1333">
        <v>67428</v>
      </c>
      <c r="F14" s="1333">
        <v>81677</v>
      </c>
      <c r="G14" s="1334" t="s">
        <v>1306</v>
      </c>
      <c r="H14" s="1335"/>
      <c r="I14" s="1335"/>
      <c r="J14" s="1336"/>
      <c r="K14" s="1335"/>
      <c r="L14" s="1335"/>
    </row>
    <row r="15" spans="1:12" s="1155" customFormat="1" ht="19.5" customHeight="1">
      <c r="A15" s="1337" t="s">
        <v>10</v>
      </c>
      <c r="B15" s="1338"/>
      <c r="C15" s="1339">
        <f>SUM(D15:F15)</f>
        <v>355752</v>
      </c>
      <c r="D15" s="1339">
        <f>SUM(D11:D14)</f>
        <v>40832</v>
      </c>
      <c r="E15" s="1339">
        <f t="shared" ref="E15:F15" si="0">SUM(E11:E14)</f>
        <v>116553</v>
      </c>
      <c r="F15" s="1339">
        <f t="shared" si="0"/>
        <v>198367</v>
      </c>
      <c r="G15" s="1340" t="s">
        <v>1307</v>
      </c>
      <c r="H15" s="1341"/>
      <c r="I15" s="1341"/>
      <c r="J15" s="1342"/>
      <c r="K15" s="1341"/>
      <c r="L15" s="1341"/>
    </row>
    <row r="16" spans="1:12" s="1155" customFormat="1" ht="19.5" customHeight="1">
      <c r="A16" s="1179"/>
      <c r="B16" s="1179"/>
      <c r="C16" s="1343"/>
      <c r="D16" s="1343"/>
      <c r="E16" s="1343"/>
      <c r="F16" s="1343"/>
      <c r="G16" s="1183"/>
      <c r="J16" s="1190"/>
    </row>
    <row r="17" spans="1:13" s="1155" customFormat="1" ht="19.5" customHeight="1">
      <c r="A17" s="1179"/>
      <c r="B17" s="1179"/>
      <c r="C17" s="1343"/>
      <c r="D17" s="1343"/>
      <c r="E17" s="1343"/>
      <c r="F17" s="1343"/>
      <c r="G17" s="1183"/>
      <c r="J17" s="1190"/>
    </row>
    <row r="18" spans="1:13" s="1163" customFormat="1" ht="17.25" customHeight="1">
      <c r="A18" s="1193" t="s">
        <v>2681</v>
      </c>
      <c r="B18" s="1174"/>
      <c r="C18" s="1344"/>
      <c r="D18" s="1344"/>
      <c r="E18" s="1170"/>
      <c r="F18" s="2670" t="s">
        <v>2682</v>
      </c>
      <c r="G18" s="2670"/>
      <c r="H18" s="1345" t="s">
        <v>1649</v>
      </c>
      <c r="I18" s="1345"/>
      <c r="J18" s="1345" t="s">
        <v>1650</v>
      </c>
      <c r="K18" s="1345"/>
      <c r="L18" s="1345" t="s">
        <v>1651</v>
      </c>
      <c r="M18" s="1345"/>
    </row>
    <row r="19" spans="1:13" s="1163" customFormat="1" ht="17.25" customHeight="1">
      <c r="A19" s="1193" t="s">
        <v>2679</v>
      </c>
      <c r="B19" s="1174"/>
      <c r="C19" s="1344"/>
      <c r="D19" s="1344"/>
      <c r="E19" s="2680" t="s">
        <v>2680</v>
      </c>
      <c r="F19" s="2680"/>
      <c r="G19" s="2680"/>
      <c r="H19" s="1346" t="s">
        <v>1652</v>
      </c>
      <c r="I19" s="1346" t="s">
        <v>1653</v>
      </c>
      <c r="J19" s="1346" t="s">
        <v>1652</v>
      </c>
      <c r="K19" s="1346" t="s">
        <v>1653</v>
      </c>
      <c r="L19" s="1346" t="s">
        <v>1652</v>
      </c>
      <c r="M19" s="1346" t="s">
        <v>1653</v>
      </c>
    </row>
    <row r="20" spans="1:13" s="1163" customFormat="1" ht="17.25" customHeight="1">
      <c r="A20" s="1169"/>
      <c r="B20" s="1174"/>
      <c r="C20" s="1174"/>
      <c r="D20" s="1174"/>
      <c r="E20" s="1174"/>
      <c r="F20" s="1174"/>
      <c r="G20" s="1194"/>
      <c r="H20" s="1335">
        <v>35798</v>
      </c>
      <c r="I20" s="1335">
        <v>4250</v>
      </c>
      <c r="J20" s="1335">
        <v>70589</v>
      </c>
      <c r="K20" s="1335">
        <v>10776</v>
      </c>
      <c r="L20" s="1335">
        <v>83737</v>
      </c>
      <c r="M20" s="1335">
        <v>30599</v>
      </c>
    </row>
    <row r="21" spans="1:13" s="1314" customFormat="1" ht="15" customHeight="1">
      <c r="A21" s="1347" t="s">
        <v>1308</v>
      </c>
      <c r="B21" s="1801" t="str">
        <f>LEFT(C21,4)+1&amp;"-"&amp;RIGHT(C21,4)+1</f>
        <v>2025-2024</v>
      </c>
      <c r="C21" s="1801" t="str">
        <f>LEFT(D21,4)+1&amp;"-"&amp;RIGHT(D21,4)+1</f>
        <v>2024-2023</v>
      </c>
      <c r="D21" s="1801" t="str">
        <f>LEFT(E21,4)+1&amp;"-"&amp;RIGHT(E21,4)+1</f>
        <v>2023-2022</v>
      </c>
      <c r="E21" s="1801" t="str">
        <f>LEFT(F21,4)+1&amp;"-"&amp;RIGHT(F21,4)+1</f>
        <v>2022-2021</v>
      </c>
      <c r="F21" s="1348" t="s">
        <v>2382</v>
      </c>
      <c r="G21" s="1195" t="s">
        <v>1309</v>
      </c>
      <c r="H21" s="1349">
        <v>35798</v>
      </c>
      <c r="I21" s="1349">
        <v>4250</v>
      </c>
      <c r="J21" s="1349">
        <v>70589</v>
      </c>
      <c r="K21" s="1349">
        <v>10776</v>
      </c>
      <c r="L21" s="1349">
        <v>83737</v>
      </c>
      <c r="M21" s="1349">
        <v>30599</v>
      </c>
    </row>
    <row r="22" spans="1:13" s="1314" customFormat="1" ht="7.5" customHeight="1">
      <c r="A22" s="1350"/>
      <c r="B22" s="1351"/>
      <c r="C22" s="1351"/>
      <c r="D22" s="1351"/>
      <c r="E22" s="1352"/>
      <c r="F22" s="1353"/>
      <c r="G22" s="1354"/>
      <c r="H22" s="1341">
        <v>35798</v>
      </c>
      <c r="I22" s="1341">
        <v>4250</v>
      </c>
      <c r="J22" s="1341">
        <v>70589</v>
      </c>
      <c r="K22" s="1341">
        <v>10776</v>
      </c>
      <c r="L22" s="1341">
        <v>83737</v>
      </c>
      <c r="M22" s="1341">
        <v>30599</v>
      </c>
    </row>
    <row r="23" spans="1:13" s="1359" customFormat="1" ht="16.149999999999999" customHeight="1">
      <c r="A23" s="1355" t="s">
        <v>1310</v>
      </c>
      <c r="B23" s="1356"/>
      <c r="C23" s="1356"/>
      <c r="D23" s="1356"/>
      <c r="E23" s="1357"/>
      <c r="F23" s="1357"/>
      <c r="G23" s="1358" t="s">
        <v>698</v>
      </c>
      <c r="J23" s="1360"/>
      <c r="K23" s="1361"/>
    </row>
    <row r="24" spans="1:13" s="1359" customFormat="1" ht="12.95" customHeight="1">
      <c r="A24" s="1362" t="s">
        <v>1311</v>
      </c>
      <c r="B24" s="1363">
        <v>22064</v>
      </c>
      <c r="C24" s="1363">
        <v>17564</v>
      </c>
      <c r="D24" s="1363">
        <v>25232</v>
      </c>
      <c r="E24" s="1363">
        <v>26517</v>
      </c>
      <c r="F24" s="1363">
        <v>24297</v>
      </c>
      <c r="G24" s="1364" t="s">
        <v>1312</v>
      </c>
      <c r="J24" s="1360"/>
      <c r="K24" s="1361"/>
    </row>
    <row r="25" spans="1:13" s="1359" customFormat="1" ht="12.95" customHeight="1">
      <c r="A25" s="1365" t="s">
        <v>208</v>
      </c>
      <c r="B25" s="1366">
        <v>4019</v>
      </c>
      <c r="C25" s="1366">
        <v>4967</v>
      </c>
      <c r="D25" s="1366">
        <v>3050</v>
      </c>
      <c r="E25" s="1366">
        <v>3320</v>
      </c>
      <c r="F25" s="1366">
        <v>3366</v>
      </c>
      <c r="G25" s="1368" t="s">
        <v>1654</v>
      </c>
      <c r="J25" s="1360"/>
      <c r="K25" s="1361"/>
    </row>
    <row r="26" spans="1:13" s="1370" customFormat="1" ht="12.95" customHeight="1">
      <c r="A26" s="1365" t="s">
        <v>1313</v>
      </c>
      <c r="B26" s="1363">
        <v>15404</v>
      </c>
      <c r="C26" s="1363">
        <v>16910</v>
      </c>
      <c r="D26" s="1363">
        <v>17775</v>
      </c>
      <c r="E26" s="1363">
        <v>15644</v>
      </c>
      <c r="F26" s="1363">
        <v>18147</v>
      </c>
      <c r="G26" s="1369" t="s">
        <v>1314</v>
      </c>
      <c r="J26" s="1360"/>
      <c r="K26" s="1361"/>
    </row>
    <row r="27" spans="1:13" s="1359" customFormat="1" ht="12.95" customHeight="1">
      <c r="A27" s="1365" t="s">
        <v>208</v>
      </c>
      <c r="B27" s="1366">
        <v>3861</v>
      </c>
      <c r="C27" s="1366">
        <v>5655</v>
      </c>
      <c r="D27" s="1366">
        <v>2022</v>
      </c>
      <c r="E27" s="1366">
        <v>2145</v>
      </c>
      <c r="F27" s="1366">
        <v>2081</v>
      </c>
      <c r="G27" s="1371" t="s">
        <v>1654</v>
      </c>
      <c r="J27" s="1342"/>
      <c r="K27" s="1341"/>
    </row>
    <row r="28" spans="1:13" s="1359" customFormat="1" ht="12.95" customHeight="1">
      <c r="A28" s="1372"/>
      <c r="B28" s="1770"/>
      <c r="C28" s="1770"/>
      <c r="D28" s="1770"/>
      <c r="E28" s="1373"/>
      <c r="F28" s="1373"/>
      <c r="G28" s="1373"/>
    </row>
    <row r="29" spans="1:13" s="1370" customFormat="1" ht="15.6" customHeight="1">
      <c r="A29" s="1355" t="s">
        <v>1315</v>
      </c>
      <c r="B29" s="2470"/>
      <c r="C29" s="2470"/>
      <c r="D29" s="1374"/>
      <c r="E29" s="1374"/>
      <c r="F29" s="1374"/>
      <c r="G29" s="1358" t="s">
        <v>1316</v>
      </c>
      <c r="J29" s="1375"/>
    </row>
    <row r="30" spans="1:13" s="1359" customFormat="1" ht="12.95" customHeight="1">
      <c r="A30" s="1362" t="s">
        <v>1311</v>
      </c>
      <c r="B30" s="1363">
        <v>50139</v>
      </c>
      <c r="C30" s="1363">
        <v>43100</v>
      </c>
      <c r="D30" s="1363">
        <v>55940</v>
      </c>
      <c r="E30" s="1363">
        <v>44168</v>
      </c>
      <c r="F30" s="1363">
        <v>46350</v>
      </c>
      <c r="G30" s="1364" t="s">
        <v>1312</v>
      </c>
    </row>
    <row r="31" spans="1:13" s="1359" customFormat="1" ht="12.95" customHeight="1">
      <c r="A31" s="1365" t="s">
        <v>208</v>
      </c>
      <c r="B31" s="1366">
        <v>14269</v>
      </c>
      <c r="C31" s="1366">
        <v>14016</v>
      </c>
      <c r="D31" s="1366">
        <v>9737</v>
      </c>
      <c r="E31" s="1366">
        <v>7610</v>
      </c>
      <c r="F31" s="1366">
        <v>7379</v>
      </c>
      <c r="G31" s="1370" t="s">
        <v>1654</v>
      </c>
      <c r="H31" s="1375"/>
      <c r="I31" s="1192"/>
      <c r="J31" s="1376"/>
      <c r="K31" s="1376"/>
    </row>
    <row r="32" spans="1:13" s="1375" customFormat="1" ht="12.95" customHeight="1">
      <c r="A32" s="1377" t="s">
        <v>1313</v>
      </c>
      <c r="B32" s="1363">
        <v>17973</v>
      </c>
      <c r="C32" s="1363">
        <v>20188</v>
      </c>
      <c r="D32" s="1363">
        <v>10258</v>
      </c>
      <c r="E32" s="1363">
        <v>25719</v>
      </c>
      <c r="F32" s="1363">
        <v>29923</v>
      </c>
      <c r="G32" s="1364" t="s">
        <v>1314</v>
      </c>
    </row>
    <row r="33" spans="1:7" s="1375" customFormat="1" ht="12.95" customHeight="1">
      <c r="A33" s="1365" t="s">
        <v>208</v>
      </c>
      <c r="B33" s="1366">
        <v>4828</v>
      </c>
      <c r="C33" s="1366">
        <v>8161</v>
      </c>
      <c r="D33" s="1366">
        <v>1768</v>
      </c>
      <c r="E33" s="1366">
        <v>4588</v>
      </c>
      <c r="F33" s="1366">
        <v>5759</v>
      </c>
      <c r="G33" s="1368" t="s">
        <v>1654</v>
      </c>
    </row>
    <row r="34" spans="1:7" s="1375" customFormat="1" ht="12.95" customHeight="1">
      <c r="A34" s="1367"/>
      <c r="B34" s="2471"/>
      <c r="C34" s="2471"/>
      <c r="D34" s="1771"/>
      <c r="E34" s="1370"/>
      <c r="F34" s="1370"/>
      <c r="G34" s="1370"/>
    </row>
    <row r="35" spans="1:7" s="1375" customFormat="1" ht="16.899999999999999" customHeight="1">
      <c r="A35" s="1355" t="s">
        <v>1317</v>
      </c>
      <c r="B35" s="2470"/>
      <c r="C35" s="2470"/>
      <c r="D35" s="1374"/>
      <c r="E35" s="1374"/>
      <c r="F35" s="1374"/>
      <c r="G35" s="1358" t="s">
        <v>1318</v>
      </c>
    </row>
    <row r="36" spans="1:7" s="1375" customFormat="1" ht="12.95" customHeight="1">
      <c r="A36" s="1362" t="s">
        <v>1311</v>
      </c>
      <c r="B36" s="1363">
        <v>68606</v>
      </c>
      <c r="C36" s="1363">
        <v>57285</v>
      </c>
      <c r="D36" s="1363">
        <v>55404</v>
      </c>
      <c r="E36" s="1363">
        <v>57378</v>
      </c>
      <c r="F36" s="1363">
        <v>62159</v>
      </c>
      <c r="G36" s="1364" t="s">
        <v>1312</v>
      </c>
    </row>
    <row r="37" spans="1:7" s="1375" customFormat="1" ht="12.95" customHeight="1">
      <c r="A37" s="1365" t="s">
        <v>208</v>
      </c>
      <c r="B37" s="1366">
        <v>33389</v>
      </c>
      <c r="C37" s="1366">
        <v>29913</v>
      </c>
      <c r="D37" s="1366">
        <v>20859</v>
      </c>
      <c r="E37" s="1366">
        <v>20563</v>
      </c>
      <c r="F37" s="1366">
        <v>22261</v>
      </c>
      <c r="G37" s="1368" t="s">
        <v>1654</v>
      </c>
    </row>
    <row r="38" spans="1:7" s="1375" customFormat="1" ht="12.95" customHeight="1">
      <c r="A38" s="1377" t="s">
        <v>1313</v>
      </c>
      <c r="B38" s="1363">
        <v>19845</v>
      </c>
      <c r="C38" s="1363">
        <v>13456</v>
      </c>
      <c r="D38" s="1363">
        <v>18090</v>
      </c>
      <c r="E38" s="1363">
        <v>30160</v>
      </c>
      <c r="F38" s="1363">
        <v>23149</v>
      </c>
      <c r="G38" s="1364" t="s">
        <v>1314</v>
      </c>
    </row>
    <row r="39" spans="1:7" s="1375" customFormat="1" ht="12.95" customHeight="1">
      <c r="A39" s="1365" t="s">
        <v>208</v>
      </c>
      <c r="B39" s="1366">
        <v>9211</v>
      </c>
      <c r="C39" s="1366">
        <v>3573</v>
      </c>
      <c r="D39" s="1366">
        <v>6449</v>
      </c>
      <c r="E39" s="1366">
        <v>11181</v>
      </c>
      <c r="F39" s="1366">
        <v>9529</v>
      </c>
      <c r="G39" s="1368" t="s">
        <v>1654</v>
      </c>
    </row>
    <row r="40" spans="1:7" s="1378" customFormat="1" ht="12.95" customHeight="1">
      <c r="A40" s="1370"/>
      <c r="B40" s="2471"/>
      <c r="C40" s="2471"/>
      <c r="D40" s="1771"/>
      <c r="E40" s="1370"/>
      <c r="F40" s="1370"/>
      <c r="G40" s="1370"/>
    </row>
    <row r="41" spans="1:7" s="1375" customFormat="1" ht="15">
      <c r="A41" s="1355" t="s">
        <v>1319</v>
      </c>
      <c r="B41" s="2470"/>
      <c r="C41" s="2470"/>
      <c r="D41" s="1374"/>
      <c r="E41" s="1374"/>
      <c r="F41" s="1374"/>
      <c r="G41" s="1358" t="s">
        <v>1320</v>
      </c>
    </row>
    <row r="42" spans="1:7" s="1375" customFormat="1" ht="14.25">
      <c r="A42" s="1362" t="s">
        <v>1311</v>
      </c>
      <c r="B42" s="1363">
        <v>143058</v>
      </c>
      <c r="C42" s="1363">
        <v>124016</v>
      </c>
      <c r="D42" s="1363">
        <v>120643</v>
      </c>
      <c r="E42" s="1363">
        <v>120063</v>
      </c>
      <c r="F42" s="1363">
        <v>113595</v>
      </c>
      <c r="G42" s="1364" t="s">
        <v>1312</v>
      </c>
    </row>
    <row r="43" spans="1:7" s="1375" customFormat="1" ht="12.95" customHeight="1">
      <c r="A43" s="1365" t="s">
        <v>208</v>
      </c>
      <c r="B43" s="1366">
        <v>75226</v>
      </c>
      <c r="C43" s="1366">
        <v>69098</v>
      </c>
      <c r="D43" s="1366">
        <v>53750</v>
      </c>
      <c r="E43" s="1366">
        <v>54418</v>
      </c>
      <c r="F43" s="1366">
        <v>52785</v>
      </c>
      <c r="G43" s="1368" t="s">
        <v>1654</v>
      </c>
    </row>
    <row r="44" spans="1:7" s="1375" customFormat="1" ht="12.95" customHeight="1">
      <c r="A44" s="1377" t="s">
        <v>1313</v>
      </c>
      <c r="B44" s="1363">
        <v>46982</v>
      </c>
      <c r="C44" s="1363">
        <v>27672</v>
      </c>
      <c r="D44" s="1363">
        <v>34403</v>
      </c>
      <c r="E44" s="1363">
        <v>49900</v>
      </c>
      <c r="F44" s="1363">
        <v>40223</v>
      </c>
      <c r="G44" s="1364" t="s">
        <v>1314</v>
      </c>
    </row>
    <row r="45" spans="1:7" s="1359" customFormat="1" ht="12.95" customHeight="1">
      <c r="A45" s="1365" t="s">
        <v>208</v>
      </c>
      <c r="B45" s="1366">
        <v>25503</v>
      </c>
      <c r="C45" s="1366">
        <v>10008</v>
      </c>
      <c r="D45" s="1366">
        <v>17003</v>
      </c>
      <c r="E45" s="1366">
        <v>24381</v>
      </c>
      <c r="F45" s="1366">
        <v>27636</v>
      </c>
      <c r="G45" s="1368" t="s">
        <v>1654</v>
      </c>
    </row>
    <row r="46" spans="1:7" s="1359" customFormat="1" ht="12.95" customHeight="1">
      <c r="A46" s="1365"/>
      <c r="B46" s="1366"/>
      <c r="C46" s="1366"/>
      <c r="D46" s="1366"/>
      <c r="E46" s="1366"/>
      <c r="F46" s="1366"/>
      <c r="G46" s="1368"/>
    </row>
    <row r="47" spans="1:7" s="1359" customFormat="1" ht="12.95" customHeight="1">
      <c r="A47" s="1355" t="s">
        <v>1321</v>
      </c>
      <c r="B47" s="1356"/>
      <c r="C47" s="1356"/>
      <c r="D47" s="1356"/>
      <c r="E47" s="1356"/>
      <c r="F47" s="1356"/>
      <c r="G47" s="1358" t="s">
        <v>1322</v>
      </c>
    </row>
    <row r="48" spans="1:7" s="1375" customFormat="1" ht="12.95" customHeight="1">
      <c r="A48" s="1362" t="s">
        <v>1311</v>
      </c>
      <c r="B48" s="1363">
        <f>B24+B30+B36+B42</f>
        <v>283867</v>
      </c>
      <c r="C48" s="1363">
        <f t="shared" ref="C48" si="1">C42+C36+C30+C24</f>
        <v>241965</v>
      </c>
      <c r="D48" s="1363">
        <f t="shared" ref="D48:E48" si="2">D42+D36+D30+D24</f>
        <v>257219</v>
      </c>
      <c r="E48" s="1363">
        <f t="shared" si="2"/>
        <v>248126</v>
      </c>
      <c r="F48" s="1363">
        <v>246401</v>
      </c>
      <c r="G48" s="1364" t="s">
        <v>1312</v>
      </c>
    </row>
    <row r="49" spans="1:10" s="1375" customFormat="1" ht="12.95" customHeight="1">
      <c r="A49" s="1365" t="s">
        <v>208</v>
      </c>
      <c r="B49" s="1366">
        <f>B25+B31+B37+B43</f>
        <v>126903</v>
      </c>
      <c r="C49" s="1366">
        <f t="shared" ref="C49" si="3">C43+C37+C31+C25</f>
        <v>117994</v>
      </c>
      <c r="D49" s="1366">
        <f t="shared" ref="D49:E49" si="4">D43+D37+D31+D25</f>
        <v>87396</v>
      </c>
      <c r="E49" s="1366">
        <f t="shared" si="4"/>
        <v>85911</v>
      </c>
      <c r="F49" s="1366">
        <v>85791</v>
      </c>
      <c r="G49" s="1368" t="s">
        <v>1654</v>
      </c>
    </row>
    <row r="50" spans="1:10" s="1359" customFormat="1" ht="12.95" customHeight="1">
      <c r="A50" s="1377" t="s">
        <v>1313</v>
      </c>
      <c r="B50" s="1363">
        <f>B26+B32+B38+B44</f>
        <v>100204</v>
      </c>
      <c r="C50" s="1363">
        <f>SUM(C26+C32+C38+C44)</f>
        <v>78226</v>
      </c>
      <c r="D50" s="1363">
        <f>SUM(D26+D32+D38+D44)</f>
        <v>80526</v>
      </c>
      <c r="E50" s="1363">
        <f>SUM(E26+E32+E38+E44)</f>
        <v>121423</v>
      </c>
      <c r="F50" s="1363">
        <f>SUM(F26+F32+F38+F44)</f>
        <v>111442</v>
      </c>
      <c r="G50" s="1379" t="s">
        <v>1314</v>
      </c>
    </row>
    <row r="51" spans="1:10" s="1375" customFormat="1" ht="12.95" customHeight="1">
      <c r="A51" s="1365" t="s">
        <v>208</v>
      </c>
      <c r="B51" s="1366">
        <f t="shared" ref="B51" si="5">B27+B33+B39+B45</f>
        <v>43403</v>
      </c>
      <c r="C51" s="1366">
        <f>C27+C33+C39+C45</f>
        <v>27397</v>
      </c>
      <c r="D51" s="1366">
        <f>D27+D33+D39+D45</f>
        <v>27242</v>
      </c>
      <c r="E51" s="1366">
        <f>E27+E33+E39+E45</f>
        <v>42295</v>
      </c>
      <c r="F51" s="1366">
        <f>F27+F33+F39+F45</f>
        <v>45005</v>
      </c>
      <c r="G51" s="1368" t="s">
        <v>1654</v>
      </c>
    </row>
    <row r="52" spans="1:10" s="1375" customFormat="1" ht="12.95" customHeight="1">
      <c r="A52" s="1370"/>
      <c r="B52" s="1370"/>
      <c r="C52" s="1370"/>
      <c r="D52" s="1370"/>
      <c r="E52" s="1370"/>
      <c r="F52" s="1380"/>
      <c r="G52" s="1370"/>
    </row>
    <row r="53" spans="1:10" s="1375" customFormat="1" ht="12.95" customHeight="1">
      <c r="A53" s="1381"/>
      <c r="B53" s="1382"/>
      <c r="C53" s="1383"/>
      <c r="D53" s="1383"/>
      <c r="E53" s="1383"/>
      <c r="F53" s="1383"/>
      <c r="G53" s="1384"/>
    </row>
    <row r="54" spans="1:10" s="1375" customFormat="1">
      <c r="A54" s="1383"/>
      <c r="B54" s="1383"/>
      <c r="C54" s="1383"/>
      <c r="D54" s="1383"/>
      <c r="E54" s="1383"/>
      <c r="F54" s="1383"/>
      <c r="G54" s="1383"/>
    </row>
    <row r="55" spans="1:10" s="1375" customFormat="1">
      <c r="A55" s="1383"/>
      <c r="B55" s="1383"/>
      <c r="C55" s="1383"/>
      <c r="D55" s="1383"/>
      <c r="E55" s="1383"/>
      <c r="F55" s="1383"/>
      <c r="G55" s="1383"/>
    </row>
    <row r="56" spans="1:10" s="1375" customFormat="1">
      <c r="A56" s="1383"/>
      <c r="B56" s="1383"/>
      <c r="C56" s="1383"/>
      <c r="D56" s="1383"/>
      <c r="E56" s="1383"/>
      <c r="F56" s="1383"/>
      <c r="G56" s="1383"/>
    </row>
    <row r="57" spans="1:10" s="1375" customFormat="1">
      <c r="A57" s="1383"/>
      <c r="B57" s="1383"/>
      <c r="C57" s="1383"/>
      <c r="D57" s="1383"/>
      <c r="E57" s="1383"/>
      <c r="F57" s="1383"/>
      <c r="G57" s="1383"/>
    </row>
    <row r="58" spans="1:10" s="1375" customFormat="1">
      <c r="A58" s="1383"/>
      <c r="B58" s="1383"/>
      <c r="C58" s="1383"/>
      <c r="D58" s="1383"/>
      <c r="E58" s="1383"/>
      <c r="F58" s="1383"/>
      <c r="G58" s="1383"/>
    </row>
    <row r="59" spans="1:10" s="1375" customFormat="1">
      <c r="A59" s="1383" t="s">
        <v>2670</v>
      </c>
      <c r="B59" s="1891"/>
      <c r="C59" s="1891"/>
      <c r="D59" s="1891"/>
      <c r="E59" s="1891"/>
      <c r="F59" s="1891"/>
      <c r="G59" s="2676" t="s">
        <v>2671</v>
      </c>
      <c r="H59" s="2676"/>
      <c r="I59" s="2676"/>
      <c r="J59" s="2676"/>
    </row>
    <row r="60" spans="1:10" s="1375" customFormat="1" ht="12.75" customHeight="1"/>
    <row r="61" spans="1:10" s="1375" customFormat="1" ht="12.75" customHeight="1">
      <c r="A61" s="1385" t="s">
        <v>1647</v>
      </c>
      <c r="B61" s="1385"/>
      <c r="C61" s="1385"/>
      <c r="D61" s="1383"/>
      <c r="E61" s="1383"/>
      <c r="F61" s="1383"/>
      <c r="G61" s="1322" t="s">
        <v>1648</v>
      </c>
    </row>
    <row r="62" spans="1:10" ht="12.75" customHeight="1">
      <c r="A62" s="1186" t="s">
        <v>1323</v>
      </c>
      <c r="G62" s="1323" t="s">
        <v>1324</v>
      </c>
    </row>
    <row r="63" spans="1:10" ht="12.75" customHeight="1"/>
    <row r="64" spans="1:10" ht="12.75" customHeight="1"/>
    <row r="65" ht="12.75" customHeight="1"/>
  </sheetData>
  <mergeCells count="6">
    <mergeCell ref="G59:J59"/>
    <mergeCell ref="F3:G3"/>
    <mergeCell ref="F4:G4"/>
    <mergeCell ref="E5:G5"/>
    <mergeCell ref="F18:G18"/>
    <mergeCell ref="E19:G19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>
  <sheetPr syncVertical="1" syncRef="A1">
    <tabColor theme="5" tint="0.39997558519241921"/>
  </sheetPr>
  <dimension ref="A1:L54"/>
  <sheetViews>
    <sheetView showGridLines="0" view="pageLayout" zoomScale="80" zoomScalePageLayoutView="80" workbookViewId="0">
      <selection activeCell="G3" sqref="G3:J3"/>
    </sheetView>
  </sheetViews>
  <sheetFormatPr baseColWidth="10" defaultColWidth="11" defaultRowHeight="12.75"/>
  <cols>
    <col min="1" max="1" width="26.42578125" style="1766" customWidth="1"/>
    <col min="2" max="2" width="8.140625" style="1766" customWidth="1"/>
    <col min="3" max="3" width="7.28515625" style="1766" customWidth="1"/>
    <col min="4" max="4" width="7.85546875" style="1766" customWidth="1"/>
    <col min="5" max="5" width="7.140625" style="1766" customWidth="1"/>
    <col min="6" max="6" width="7.7109375" style="1766" customWidth="1"/>
    <col min="7" max="7" width="9.28515625" style="1766" customWidth="1"/>
    <col min="8" max="8" width="8.7109375" style="1766" customWidth="1"/>
    <col min="9" max="9" width="7.85546875" style="1766" customWidth="1"/>
    <col min="10" max="10" width="22.140625" style="1808" customWidth="1"/>
    <col min="11" max="16384" width="11" style="1808"/>
  </cols>
  <sheetData>
    <row r="1" spans="1:10" s="1805" customFormat="1" ht="24.75" customHeight="1">
      <c r="A1" s="1802" t="s">
        <v>1280</v>
      </c>
      <c r="B1" s="1803"/>
      <c r="C1" s="1803"/>
      <c r="D1" s="1803"/>
      <c r="E1" s="1803"/>
      <c r="F1" s="1803"/>
      <c r="G1" s="1803"/>
      <c r="H1" s="1803"/>
      <c r="I1" s="1803"/>
      <c r="J1" s="1804" t="s">
        <v>1281</v>
      </c>
    </row>
    <row r="2" spans="1:10" ht="19.5" customHeight="1">
      <c r="A2" s="1806" t="s">
        <v>248</v>
      </c>
      <c r="J2" s="1807"/>
    </row>
    <row r="3" spans="1:10" s="1810" customFormat="1" ht="19.5" customHeight="1">
      <c r="A3" s="1762" t="s">
        <v>2684</v>
      </c>
      <c r="B3" s="1809"/>
      <c r="C3" s="1809"/>
      <c r="D3" s="1809"/>
      <c r="E3" s="1809"/>
      <c r="F3" s="1809"/>
      <c r="G3" s="2681" t="s">
        <v>2692</v>
      </c>
      <c r="H3" s="2682"/>
      <c r="I3" s="2682"/>
      <c r="J3" s="2682"/>
    </row>
    <row r="4" spans="1:10" s="1810" customFormat="1" ht="19.5" customHeight="1">
      <c r="A4" s="1762" t="s">
        <v>2685</v>
      </c>
      <c r="B4" s="1809"/>
      <c r="C4" s="1809"/>
      <c r="D4" s="1809"/>
      <c r="E4" s="1809"/>
      <c r="F4" s="2683" t="s">
        <v>2683</v>
      </c>
      <c r="G4" s="2683"/>
      <c r="H4" s="2683"/>
      <c r="I4" s="2683"/>
      <c r="J4" s="2683"/>
    </row>
    <row r="5" spans="1:10" s="1810" customFormat="1" ht="16.5" customHeight="1">
      <c r="A5" s="2486"/>
      <c r="B5" s="1809"/>
      <c r="C5" s="1809"/>
      <c r="D5" s="1809"/>
      <c r="E5" s="1809"/>
      <c r="F5" s="1809"/>
      <c r="G5" s="1809"/>
      <c r="H5" s="1809"/>
      <c r="I5" s="1809"/>
      <c r="J5" s="1774"/>
    </row>
    <row r="6" spans="1:10" s="1810" customFormat="1" ht="16.5" customHeight="1">
      <c r="A6" s="1762"/>
      <c r="B6" s="1809"/>
      <c r="C6" s="1809"/>
      <c r="D6" s="1809"/>
      <c r="E6" s="1809"/>
      <c r="F6" s="1809"/>
      <c r="G6" s="1809"/>
      <c r="H6" s="1809"/>
      <c r="I6" s="1809"/>
      <c r="J6" s="1811"/>
    </row>
    <row r="7" spans="1:10" s="1810" customFormat="1" ht="16.5" customHeight="1">
      <c r="A7" s="2472" t="s">
        <v>2236</v>
      </c>
      <c r="J7" s="2473" t="s">
        <v>2235</v>
      </c>
    </row>
    <row r="8" spans="1:10" s="1813" customFormat="1" ht="13.5" customHeight="1">
      <c r="A8" s="1812"/>
      <c r="B8" s="1810"/>
      <c r="C8" s="1810"/>
      <c r="D8" s="1810"/>
      <c r="E8" s="1810"/>
      <c r="F8" s="1810"/>
      <c r="G8" s="1810"/>
      <c r="H8" s="1810"/>
      <c r="I8" s="1810"/>
      <c r="J8" s="11"/>
    </row>
    <row r="9" spans="1:10" s="1813" customFormat="1" ht="13.5" customHeight="1">
      <c r="A9" s="1812"/>
      <c r="B9" s="1764"/>
      <c r="C9" s="1814" t="s">
        <v>1325</v>
      </c>
      <c r="D9" s="1764"/>
      <c r="E9" s="1814" t="s">
        <v>1326</v>
      </c>
      <c r="F9" s="1764"/>
      <c r="G9" s="1814" t="s">
        <v>1327</v>
      </c>
      <c r="H9" s="2684" t="s">
        <v>1328</v>
      </c>
      <c r="I9" s="2685"/>
      <c r="J9" s="11"/>
    </row>
    <row r="10" spans="1:10" s="1813" customFormat="1" ht="13.5" customHeight="1">
      <c r="A10" s="1763"/>
      <c r="B10" s="1765" t="s">
        <v>1483</v>
      </c>
      <c r="C10" s="1815"/>
      <c r="D10" s="1815" t="s">
        <v>1329</v>
      </c>
      <c r="E10" s="1815"/>
      <c r="F10" s="1815" t="s">
        <v>1330</v>
      </c>
      <c r="G10" s="1815"/>
      <c r="H10" s="2686" t="s">
        <v>1331</v>
      </c>
      <c r="I10" s="2686"/>
    </row>
    <row r="11" spans="1:10" s="1813" customFormat="1" ht="13.5" customHeight="1">
      <c r="A11" s="1763"/>
      <c r="B11" s="1768" t="s">
        <v>11</v>
      </c>
      <c r="C11" s="1768" t="s">
        <v>1332</v>
      </c>
      <c r="D11" s="1768" t="s">
        <v>11</v>
      </c>
      <c r="E11" s="1768" t="s">
        <v>1332</v>
      </c>
      <c r="F11" s="1768" t="s">
        <v>11</v>
      </c>
      <c r="G11" s="1768" t="s">
        <v>1332</v>
      </c>
      <c r="H11" s="1768" t="s">
        <v>11</v>
      </c>
      <c r="I11" s="1768" t="s">
        <v>1332</v>
      </c>
      <c r="J11" s="1764"/>
    </row>
    <row r="12" spans="1:10" s="1813" customFormat="1" ht="13.15" customHeight="1">
      <c r="B12" s="1768" t="s">
        <v>1296</v>
      </c>
      <c r="C12" s="1768" t="s">
        <v>1333</v>
      </c>
      <c r="D12" s="1768" t="s">
        <v>1296</v>
      </c>
      <c r="E12" s="1768" t="s">
        <v>1333</v>
      </c>
      <c r="F12" s="1768" t="s">
        <v>1296</v>
      </c>
      <c r="G12" s="1768" t="s">
        <v>1333</v>
      </c>
      <c r="H12" s="1768" t="s">
        <v>1296</v>
      </c>
      <c r="I12" s="1768" t="s">
        <v>1333</v>
      </c>
      <c r="J12" s="1816"/>
    </row>
    <row r="13" spans="1:10" s="1813" customFormat="1" ht="13.15" customHeight="1">
      <c r="B13" s="1768"/>
      <c r="C13" s="1768"/>
      <c r="D13" s="1768"/>
      <c r="E13" s="1768"/>
      <c r="F13" s="1768"/>
      <c r="G13" s="1768"/>
      <c r="H13" s="1768"/>
      <c r="I13" s="1768"/>
      <c r="J13" s="1816"/>
    </row>
    <row r="14" spans="1:10" s="1819" customFormat="1" ht="27" customHeight="1">
      <c r="A14" s="1254" t="s">
        <v>29</v>
      </c>
      <c r="B14" s="2475">
        <v>16698</v>
      </c>
      <c r="C14" s="2475">
        <v>6539</v>
      </c>
      <c r="D14" s="2475">
        <v>7593</v>
      </c>
      <c r="E14" s="2475">
        <v>1663</v>
      </c>
      <c r="F14" s="2475">
        <v>5553</v>
      </c>
      <c r="G14" s="2475">
        <v>1017</v>
      </c>
      <c r="H14" s="2475">
        <v>4760</v>
      </c>
      <c r="I14" s="2475">
        <v>2849</v>
      </c>
      <c r="J14" s="1818" t="s">
        <v>2113</v>
      </c>
    </row>
    <row r="15" spans="1:10" s="1817" customFormat="1" ht="27" customHeight="1">
      <c r="A15" s="1254" t="s">
        <v>1243</v>
      </c>
      <c r="B15" s="2475">
        <v>11891</v>
      </c>
      <c r="C15" s="2475">
        <v>1435</v>
      </c>
      <c r="D15" s="2475">
        <v>5458</v>
      </c>
      <c r="E15" s="2475">
        <v>488</v>
      </c>
      <c r="F15" s="2475">
        <v>7629</v>
      </c>
      <c r="G15" s="2475">
        <v>2146</v>
      </c>
      <c r="H15" s="2475">
        <v>6399</v>
      </c>
      <c r="I15" s="2475">
        <v>3533</v>
      </c>
      <c r="J15" s="1818" t="s">
        <v>48</v>
      </c>
    </row>
    <row r="16" spans="1:10" s="1817" customFormat="1" ht="27" customHeight="1">
      <c r="A16" s="1254" t="s">
        <v>2108</v>
      </c>
      <c r="B16" s="2475">
        <v>20652</v>
      </c>
      <c r="C16" s="2475">
        <v>6019</v>
      </c>
      <c r="D16" s="2475">
        <v>9504</v>
      </c>
      <c r="E16" s="2475">
        <v>2180</v>
      </c>
      <c r="F16" s="2475">
        <v>8972</v>
      </c>
      <c r="G16" s="2475">
        <v>2734</v>
      </c>
      <c r="H16" s="2475">
        <v>4782</v>
      </c>
      <c r="I16" s="2475">
        <v>2212</v>
      </c>
      <c r="J16" s="1818" t="s">
        <v>2109</v>
      </c>
    </row>
    <row r="17" spans="1:12" s="1817" customFormat="1" ht="27" customHeight="1">
      <c r="A17" s="1254" t="s">
        <v>1246</v>
      </c>
      <c r="B17" s="2475">
        <v>39424</v>
      </c>
      <c r="C17" s="2475">
        <v>13240</v>
      </c>
      <c r="D17" s="2475">
        <v>9618</v>
      </c>
      <c r="E17" s="2475">
        <v>2923</v>
      </c>
      <c r="F17" s="2475">
        <v>9226</v>
      </c>
      <c r="G17" s="2475">
        <v>2575</v>
      </c>
      <c r="H17" s="2475">
        <v>7420</v>
      </c>
      <c r="I17" s="2475">
        <v>3621</v>
      </c>
      <c r="J17" s="1818" t="s">
        <v>1339</v>
      </c>
    </row>
    <row r="18" spans="1:12" s="1817" customFormat="1" ht="27" customHeight="1">
      <c r="A18" s="1254" t="s">
        <v>2104</v>
      </c>
      <c r="B18" s="2475">
        <v>12319</v>
      </c>
      <c r="C18" s="2475">
        <v>3617</v>
      </c>
      <c r="D18" s="2475">
        <v>6744</v>
      </c>
      <c r="E18" s="2475">
        <v>1343</v>
      </c>
      <c r="F18" s="2475">
        <v>5650</v>
      </c>
      <c r="G18" s="2475">
        <v>1610</v>
      </c>
      <c r="H18" s="2475">
        <v>3642</v>
      </c>
      <c r="I18" s="2475">
        <v>1868</v>
      </c>
      <c r="J18" s="1818" t="s">
        <v>644</v>
      </c>
    </row>
    <row r="19" spans="1:12" s="1817" customFormat="1" ht="27" customHeight="1">
      <c r="A19" s="1254" t="s">
        <v>2110</v>
      </c>
      <c r="B19" s="2475">
        <v>52257</v>
      </c>
      <c r="C19" s="2475">
        <v>12096</v>
      </c>
      <c r="D19" s="2475">
        <v>23176</v>
      </c>
      <c r="E19" s="2475">
        <v>5890</v>
      </c>
      <c r="F19" s="2475">
        <v>13060</v>
      </c>
      <c r="G19" s="2475">
        <v>2748</v>
      </c>
      <c r="H19" s="2475">
        <v>6538</v>
      </c>
      <c r="I19" s="2475">
        <v>2828</v>
      </c>
      <c r="J19" s="1818" t="s">
        <v>115</v>
      </c>
    </row>
    <row r="20" spans="1:12" s="1817" customFormat="1" ht="27" customHeight="1">
      <c r="A20" s="1254" t="s">
        <v>134</v>
      </c>
      <c r="B20" s="2475">
        <v>21165</v>
      </c>
      <c r="C20" s="2475">
        <v>9700</v>
      </c>
      <c r="D20" s="2475">
        <v>11451</v>
      </c>
      <c r="E20" s="2475">
        <v>4373</v>
      </c>
      <c r="F20" s="2475">
        <v>6723</v>
      </c>
      <c r="G20" s="2475">
        <v>2546</v>
      </c>
      <c r="H20" s="2475">
        <v>2742</v>
      </c>
      <c r="I20" s="2475">
        <v>1116</v>
      </c>
      <c r="J20" s="1818" t="s">
        <v>1338</v>
      </c>
    </row>
    <row r="21" spans="1:12" s="1817" customFormat="1" ht="27" customHeight="1">
      <c r="A21" s="1254" t="s">
        <v>2105</v>
      </c>
      <c r="B21" s="2475">
        <v>6364</v>
      </c>
      <c r="C21" s="2475">
        <v>1660</v>
      </c>
      <c r="D21" s="2475">
        <v>2589</v>
      </c>
      <c r="E21" s="2475">
        <v>409</v>
      </c>
      <c r="F21" s="2475">
        <v>2611</v>
      </c>
      <c r="G21" s="2475">
        <v>714</v>
      </c>
      <c r="H21" s="2475">
        <v>1931</v>
      </c>
      <c r="I21" s="2475">
        <v>556</v>
      </c>
      <c r="J21" s="1833" t="s">
        <v>2106</v>
      </c>
    </row>
    <row r="22" spans="1:12" s="1817" customFormat="1" ht="27" customHeight="1">
      <c r="A22" s="1254" t="s">
        <v>1340</v>
      </c>
      <c r="B22" s="2475">
        <v>15314</v>
      </c>
      <c r="C22" s="2475">
        <v>5380</v>
      </c>
      <c r="D22" s="2475">
        <v>9218</v>
      </c>
      <c r="E22" s="2475">
        <v>1701</v>
      </c>
      <c r="F22" s="2475">
        <v>5955</v>
      </c>
      <c r="G22" s="2475">
        <v>1277</v>
      </c>
      <c r="H22" s="2475">
        <v>4242</v>
      </c>
      <c r="I22" s="2475">
        <v>2450</v>
      </c>
      <c r="J22" s="1818" t="s">
        <v>1341</v>
      </c>
    </row>
    <row r="23" spans="1:12" s="1817" customFormat="1" ht="27" customHeight="1">
      <c r="A23" s="1254" t="s">
        <v>177</v>
      </c>
      <c r="B23" s="2475">
        <v>1777</v>
      </c>
      <c r="C23" s="2475">
        <v>56</v>
      </c>
      <c r="D23" s="2475">
        <v>1615</v>
      </c>
      <c r="E23" s="2475">
        <v>32</v>
      </c>
      <c r="F23" s="2475">
        <v>1214</v>
      </c>
      <c r="G23" s="2475">
        <v>184</v>
      </c>
      <c r="H23" s="2475">
        <v>933</v>
      </c>
      <c r="I23" s="2475">
        <v>524</v>
      </c>
      <c r="J23" s="1818" t="s">
        <v>1337</v>
      </c>
    </row>
    <row r="24" spans="1:12" s="1817" customFormat="1" ht="27" customHeight="1">
      <c r="A24" s="1254" t="s">
        <v>2111</v>
      </c>
      <c r="B24" s="2475">
        <v>4582</v>
      </c>
      <c r="C24" s="2475">
        <v>385</v>
      </c>
      <c r="D24" s="2475">
        <v>2333</v>
      </c>
      <c r="E24" s="2475">
        <v>125</v>
      </c>
      <c r="F24" s="2475">
        <v>1437</v>
      </c>
      <c r="G24" s="2475">
        <v>501</v>
      </c>
      <c r="H24" s="2475">
        <v>420</v>
      </c>
      <c r="I24" s="2475">
        <v>220</v>
      </c>
      <c r="J24" s="1818" t="s">
        <v>2112</v>
      </c>
    </row>
    <row r="25" spans="1:12" s="1817" customFormat="1" ht="27" customHeight="1">
      <c r="A25" s="1254" t="s">
        <v>2107</v>
      </c>
      <c r="B25" s="2475">
        <v>867</v>
      </c>
      <c r="C25" s="2475">
        <v>125</v>
      </c>
      <c r="D25" s="2475">
        <v>483</v>
      </c>
      <c r="E25" s="2475">
        <v>49</v>
      </c>
      <c r="F25" s="2475">
        <v>237</v>
      </c>
      <c r="G25" s="2475">
        <v>76</v>
      </c>
      <c r="H25" s="2475">
        <v>96</v>
      </c>
      <c r="I25" s="2475">
        <v>64</v>
      </c>
      <c r="J25" s="1818" t="s">
        <v>197</v>
      </c>
    </row>
    <row r="27" spans="1:12" s="1816" customFormat="1" ht="15.6" customHeight="1">
      <c r="A27" s="1820"/>
      <c r="B27" s="1821"/>
      <c r="C27" s="1822"/>
      <c r="D27" s="1822"/>
      <c r="E27" s="1822"/>
      <c r="F27" s="1822"/>
      <c r="G27" s="1822"/>
      <c r="H27" s="1822"/>
      <c r="I27" s="1822"/>
      <c r="J27" s="1818"/>
    </row>
    <row r="28" spans="1:12" ht="12.75" customHeight="1">
      <c r="A28" s="727" t="s">
        <v>10</v>
      </c>
      <c r="B28" s="1627">
        <f>SUM(B14:B25)</f>
        <v>203310</v>
      </c>
      <c r="C28" s="1627">
        <f t="shared" ref="C28:I28" si="0">SUM(C14:C25)</f>
        <v>60252</v>
      </c>
      <c r="D28" s="1627">
        <f t="shared" si="0"/>
        <v>89782</v>
      </c>
      <c r="E28" s="1627">
        <f t="shared" si="0"/>
        <v>21176</v>
      </c>
      <c r="F28" s="1627">
        <f t="shared" si="0"/>
        <v>68267</v>
      </c>
      <c r="G28" s="1627">
        <f t="shared" si="0"/>
        <v>18128</v>
      </c>
      <c r="H28" s="1627">
        <f t="shared" si="0"/>
        <v>43905</v>
      </c>
      <c r="I28" s="1627">
        <f t="shared" si="0"/>
        <v>21841</v>
      </c>
      <c r="J28" s="1769" t="s">
        <v>11</v>
      </c>
    </row>
    <row r="29" spans="1:12" ht="32.25" customHeight="1">
      <c r="A29" s="2474" t="s">
        <v>208</v>
      </c>
      <c r="B29" s="1627">
        <v>115776</v>
      </c>
      <c r="C29" s="1627">
        <v>40550</v>
      </c>
      <c r="D29" s="1627">
        <v>47965</v>
      </c>
      <c r="E29" s="1627">
        <v>14576</v>
      </c>
      <c r="F29" s="1627">
        <v>26575</v>
      </c>
      <c r="G29" s="1627">
        <v>12306</v>
      </c>
      <c r="H29" s="1627">
        <v>9513</v>
      </c>
      <c r="I29" s="1627">
        <v>5494</v>
      </c>
      <c r="J29" s="2469" t="s">
        <v>430</v>
      </c>
    </row>
    <row r="30" spans="1:12" ht="274.5" customHeight="1">
      <c r="A30" s="2474"/>
      <c r="B30" s="1627"/>
      <c r="C30" s="1627"/>
      <c r="D30" s="1627"/>
      <c r="E30" s="1627"/>
      <c r="F30" s="1627"/>
      <c r="G30" s="1627"/>
      <c r="H30" s="1627"/>
      <c r="I30" s="1627"/>
      <c r="J30" s="2469"/>
    </row>
    <row r="31" spans="1:12" ht="26.25" customHeight="1">
      <c r="A31" s="1383" t="s">
        <v>2670</v>
      </c>
      <c r="B31" s="1891"/>
      <c r="C31" s="1891"/>
      <c r="D31" s="1891"/>
      <c r="E31" s="1891"/>
      <c r="F31" s="1891"/>
      <c r="G31" s="2676" t="s">
        <v>2671</v>
      </c>
      <c r="H31" s="2676"/>
      <c r="I31" s="2676"/>
      <c r="J31" s="2676"/>
      <c r="K31" s="2488"/>
      <c r="L31" s="2488"/>
    </row>
    <row r="32" spans="1:12" ht="12.75" customHeight="1">
      <c r="A32" s="1784" t="s">
        <v>1656</v>
      </c>
      <c r="B32" s="1784"/>
      <c r="C32" s="1784"/>
      <c r="D32" s="1823"/>
      <c r="E32" s="1823"/>
      <c r="F32" s="1823"/>
      <c r="G32" s="1824"/>
      <c r="H32" s="1824"/>
      <c r="I32" s="1824"/>
      <c r="J32" s="1825" t="s">
        <v>1655</v>
      </c>
    </row>
    <row r="33" spans="1:10" s="1828" customFormat="1">
      <c r="A33" s="1826" t="s">
        <v>1323</v>
      </c>
      <c r="B33" s="1823"/>
      <c r="C33" s="1823"/>
      <c r="D33" s="1823"/>
      <c r="E33" s="1823"/>
      <c r="F33" s="1823"/>
      <c r="G33" s="1824"/>
      <c r="H33" s="1824"/>
      <c r="I33" s="1824"/>
      <c r="J33" s="1827" t="s">
        <v>1324</v>
      </c>
    </row>
    <row r="34" spans="1:10" s="1828" customFormat="1">
      <c r="A34" s="1829"/>
      <c r="B34" s="1761"/>
      <c r="C34" s="1761"/>
      <c r="D34" s="1761"/>
      <c r="E34" s="1761"/>
      <c r="F34" s="1761"/>
    </row>
    <row r="35" spans="1:10" ht="12.75" customHeight="1">
      <c r="A35" s="1830"/>
      <c r="B35" s="1831"/>
      <c r="C35" s="1831"/>
      <c r="D35" s="1831"/>
      <c r="E35" s="1831"/>
      <c r="F35" s="1831"/>
      <c r="G35" s="1831"/>
      <c r="H35" s="1831"/>
      <c r="I35" s="1831"/>
    </row>
    <row r="36" spans="1:10" s="1832" customFormat="1" ht="12.75" customHeight="1">
      <c r="A36" s="1831"/>
    </row>
    <row r="37" spans="1:10" s="1832" customFormat="1" ht="12.75" customHeight="1">
      <c r="A37" s="1831"/>
    </row>
    <row r="38" spans="1:10" ht="12.75" customHeight="1"/>
    <row r="39" spans="1:10" ht="12.75" customHeight="1"/>
    <row r="40" spans="1:10" ht="12.75" customHeight="1"/>
    <row r="54" spans="1:1">
      <c r="A54" s="1831"/>
    </row>
  </sheetData>
  <mergeCells count="5">
    <mergeCell ref="G31:J31"/>
    <mergeCell ref="G3:J3"/>
    <mergeCell ref="F4:J4"/>
    <mergeCell ref="H9:I9"/>
    <mergeCell ref="H10:I10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>
  <sheetPr syncVertical="1" syncRef="A85">
    <tabColor theme="5" tint="0.39997558519241921"/>
  </sheetPr>
  <dimension ref="A1:J131"/>
  <sheetViews>
    <sheetView showGridLines="0" topLeftCell="A85" zoomScale="80" zoomScaleNormal="80" workbookViewId="0">
      <selection activeCell="M73" sqref="M73"/>
    </sheetView>
  </sheetViews>
  <sheetFormatPr baseColWidth="10" defaultColWidth="11" defaultRowHeight="12.75"/>
  <cols>
    <col min="1" max="1" width="28.7109375" style="1597" customWidth="1"/>
    <col min="2" max="2" width="10.5703125" style="1838" customWidth="1"/>
    <col min="3" max="3" width="11" style="1838" bestFit="1" customWidth="1"/>
    <col min="4" max="4" width="11" style="1597" bestFit="1" customWidth="1"/>
    <col min="5" max="5" width="14.42578125" style="1597" customWidth="1"/>
    <col min="6" max="6" width="9.85546875" style="1597" customWidth="1"/>
    <col min="7" max="7" width="28.7109375" style="1597" customWidth="1"/>
    <col min="8" max="8" width="14.42578125" style="1839" customWidth="1"/>
    <col min="9" max="9" width="4.140625" style="1839" customWidth="1"/>
    <col min="10" max="235" width="11" style="1839"/>
    <col min="236" max="236" width="28.7109375" style="1839" customWidth="1"/>
    <col min="237" max="237" width="10.5703125" style="1839" customWidth="1"/>
    <col min="238" max="239" width="11" style="1839" bestFit="1" customWidth="1"/>
    <col min="240" max="240" width="9.42578125" style="1839" customWidth="1"/>
    <col min="241" max="241" width="9.85546875" style="1839" customWidth="1"/>
    <col min="242" max="242" width="28.7109375" style="1839" customWidth="1"/>
    <col min="243" max="243" width="14.42578125" style="1839" customWidth="1"/>
    <col min="244" max="244" width="4.140625" style="1839" customWidth="1"/>
    <col min="245" max="245" width="14.42578125" style="1839" customWidth="1"/>
    <col min="246" max="491" width="11" style="1839"/>
    <col min="492" max="492" width="28.7109375" style="1839" customWidth="1"/>
    <col min="493" max="493" width="10.5703125" style="1839" customWidth="1"/>
    <col min="494" max="495" width="11" style="1839" bestFit="1" customWidth="1"/>
    <col min="496" max="496" width="9.42578125" style="1839" customWidth="1"/>
    <col min="497" max="497" width="9.85546875" style="1839" customWidth="1"/>
    <col min="498" max="498" width="28.7109375" style="1839" customWidth="1"/>
    <col min="499" max="499" width="14.42578125" style="1839" customWidth="1"/>
    <col min="500" max="500" width="4.140625" style="1839" customWidth="1"/>
    <col min="501" max="501" width="14.42578125" style="1839" customWidth="1"/>
    <col min="502" max="747" width="11" style="1839"/>
    <col min="748" max="748" width="28.7109375" style="1839" customWidth="1"/>
    <col min="749" max="749" width="10.5703125" style="1839" customWidth="1"/>
    <col min="750" max="751" width="11" style="1839" bestFit="1" customWidth="1"/>
    <col min="752" max="752" width="9.42578125" style="1839" customWidth="1"/>
    <col min="753" max="753" width="9.85546875" style="1839" customWidth="1"/>
    <col min="754" max="754" width="28.7109375" style="1839" customWidth="1"/>
    <col min="755" max="755" width="14.42578125" style="1839" customWidth="1"/>
    <col min="756" max="756" width="4.140625" style="1839" customWidth="1"/>
    <col min="757" max="757" width="14.42578125" style="1839" customWidth="1"/>
    <col min="758" max="1003" width="11" style="1839"/>
    <col min="1004" max="1004" width="28.7109375" style="1839" customWidth="1"/>
    <col min="1005" max="1005" width="10.5703125" style="1839" customWidth="1"/>
    <col min="1006" max="1007" width="11" style="1839" bestFit="1" customWidth="1"/>
    <col min="1008" max="1008" width="9.42578125" style="1839" customWidth="1"/>
    <col min="1009" max="1009" width="9.85546875" style="1839" customWidth="1"/>
    <col min="1010" max="1010" width="28.7109375" style="1839" customWidth="1"/>
    <col min="1011" max="1011" width="14.42578125" style="1839" customWidth="1"/>
    <col min="1012" max="1012" width="4.140625" style="1839" customWidth="1"/>
    <col min="1013" max="1013" width="14.42578125" style="1839" customWidth="1"/>
    <col min="1014" max="1259" width="11" style="1839"/>
    <col min="1260" max="1260" width="28.7109375" style="1839" customWidth="1"/>
    <col min="1261" max="1261" width="10.5703125" style="1839" customWidth="1"/>
    <col min="1262" max="1263" width="11" style="1839" bestFit="1" customWidth="1"/>
    <col min="1264" max="1264" width="9.42578125" style="1839" customWidth="1"/>
    <col min="1265" max="1265" width="9.85546875" style="1839" customWidth="1"/>
    <col min="1266" max="1266" width="28.7109375" style="1839" customWidth="1"/>
    <col min="1267" max="1267" width="14.42578125" style="1839" customWidth="1"/>
    <col min="1268" max="1268" width="4.140625" style="1839" customWidth="1"/>
    <col min="1269" max="1269" width="14.42578125" style="1839" customWidth="1"/>
    <col min="1270" max="1515" width="11" style="1839"/>
    <col min="1516" max="1516" width="28.7109375" style="1839" customWidth="1"/>
    <col min="1517" max="1517" width="10.5703125" style="1839" customWidth="1"/>
    <col min="1518" max="1519" width="11" style="1839" bestFit="1" customWidth="1"/>
    <col min="1520" max="1520" width="9.42578125" style="1839" customWidth="1"/>
    <col min="1521" max="1521" width="9.85546875" style="1839" customWidth="1"/>
    <col min="1522" max="1522" width="28.7109375" style="1839" customWidth="1"/>
    <col min="1523" max="1523" width="14.42578125" style="1839" customWidth="1"/>
    <col min="1524" max="1524" width="4.140625" style="1839" customWidth="1"/>
    <col min="1525" max="1525" width="14.42578125" style="1839" customWidth="1"/>
    <col min="1526" max="1771" width="11" style="1839"/>
    <col min="1772" max="1772" width="28.7109375" style="1839" customWidth="1"/>
    <col min="1773" max="1773" width="10.5703125" style="1839" customWidth="1"/>
    <col min="1774" max="1775" width="11" style="1839" bestFit="1" customWidth="1"/>
    <col min="1776" max="1776" width="9.42578125" style="1839" customWidth="1"/>
    <col min="1777" max="1777" width="9.85546875" style="1839" customWidth="1"/>
    <col min="1778" max="1778" width="28.7109375" style="1839" customWidth="1"/>
    <col min="1779" max="1779" width="14.42578125" style="1839" customWidth="1"/>
    <col min="1780" max="1780" width="4.140625" style="1839" customWidth="1"/>
    <col min="1781" max="1781" width="14.42578125" style="1839" customWidth="1"/>
    <col min="1782" max="2027" width="11" style="1839"/>
    <col min="2028" max="2028" width="28.7109375" style="1839" customWidth="1"/>
    <col min="2029" max="2029" width="10.5703125" style="1839" customWidth="1"/>
    <col min="2030" max="2031" width="11" style="1839" bestFit="1" customWidth="1"/>
    <col min="2032" max="2032" width="9.42578125" style="1839" customWidth="1"/>
    <col min="2033" max="2033" width="9.85546875" style="1839" customWidth="1"/>
    <col min="2034" max="2034" width="28.7109375" style="1839" customWidth="1"/>
    <col min="2035" max="2035" width="14.42578125" style="1839" customWidth="1"/>
    <col min="2036" max="2036" width="4.140625" style="1839" customWidth="1"/>
    <col min="2037" max="2037" width="14.42578125" style="1839" customWidth="1"/>
    <col min="2038" max="2283" width="11" style="1839"/>
    <col min="2284" max="2284" width="28.7109375" style="1839" customWidth="1"/>
    <col min="2285" max="2285" width="10.5703125" style="1839" customWidth="1"/>
    <col min="2286" max="2287" width="11" style="1839" bestFit="1" customWidth="1"/>
    <col min="2288" max="2288" width="9.42578125" style="1839" customWidth="1"/>
    <col min="2289" max="2289" width="9.85546875" style="1839" customWidth="1"/>
    <col min="2290" max="2290" width="28.7109375" style="1839" customWidth="1"/>
    <col min="2291" max="2291" width="14.42578125" style="1839" customWidth="1"/>
    <col min="2292" max="2292" width="4.140625" style="1839" customWidth="1"/>
    <col min="2293" max="2293" width="14.42578125" style="1839" customWidth="1"/>
    <col min="2294" max="2539" width="11" style="1839"/>
    <col min="2540" max="2540" width="28.7109375" style="1839" customWidth="1"/>
    <col min="2541" max="2541" width="10.5703125" style="1839" customWidth="1"/>
    <col min="2542" max="2543" width="11" style="1839" bestFit="1" customWidth="1"/>
    <col min="2544" max="2544" width="9.42578125" style="1839" customWidth="1"/>
    <col min="2545" max="2545" width="9.85546875" style="1839" customWidth="1"/>
    <col min="2546" max="2546" width="28.7109375" style="1839" customWidth="1"/>
    <col min="2547" max="2547" width="14.42578125" style="1839" customWidth="1"/>
    <col min="2548" max="2548" width="4.140625" style="1839" customWidth="1"/>
    <col min="2549" max="2549" width="14.42578125" style="1839" customWidth="1"/>
    <col min="2550" max="2795" width="11" style="1839"/>
    <col min="2796" max="2796" width="28.7109375" style="1839" customWidth="1"/>
    <col min="2797" max="2797" width="10.5703125" style="1839" customWidth="1"/>
    <col min="2798" max="2799" width="11" style="1839" bestFit="1" customWidth="1"/>
    <col min="2800" max="2800" width="9.42578125" style="1839" customWidth="1"/>
    <col min="2801" max="2801" width="9.85546875" style="1839" customWidth="1"/>
    <col min="2802" max="2802" width="28.7109375" style="1839" customWidth="1"/>
    <col min="2803" max="2803" width="14.42578125" style="1839" customWidth="1"/>
    <col min="2804" max="2804" width="4.140625" style="1839" customWidth="1"/>
    <col min="2805" max="2805" width="14.42578125" style="1839" customWidth="1"/>
    <col min="2806" max="3051" width="11" style="1839"/>
    <col min="3052" max="3052" width="28.7109375" style="1839" customWidth="1"/>
    <col min="3053" max="3053" width="10.5703125" style="1839" customWidth="1"/>
    <col min="3054" max="3055" width="11" style="1839" bestFit="1" customWidth="1"/>
    <col min="3056" max="3056" width="9.42578125" style="1839" customWidth="1"/>
    <col min="3057" max="3057" width="9.85546875" style="1839" customWidth="1"/>
    <col min="3058" max="3058" width="28.7109375" style="1839" customWidth="1"/>
    <col min="3059" max="3059" width="14.42578125" style="1839" customWidth="1"/>
    <col min="3060" max="3060" width="4.140625" style="1839" customWidth="1"/>
    <col min="3061" max="3061" width="14.42578125" style="1839" customWidth="1"/>
    <col min="3062" max="3307" width="11" style="1839"/>
    <col min="3308" max="3308" width="28.7109375" style="1839" customWidth="1"/>
    <col min="3309" max="3309" width="10.5703125" style="1839" customWidth="1"/>
    <col min="3310" max="3311" width="11" style="1839" bestFit="1" customWidth="1"/>
    <col min="3312" max="3312" width="9.42578125" style="1839" customWidth="1"/>
    <col min="3313" max="3313" width="9.85546875" style="1839" customWidth="1"/>
    <col min="3314" max="3314" width="28.7109375" style="1839" customWidth="1"/>
    <col min="3315" max="3315" width="14.42578125" style="1839" customWidth="1"/>
    <col min="3316" max="3316" width="4.140625" style="1839" customWidth="1"/>
    <col min="3317" max="3317" width="14.42578125" style="1839" customWidth="1"/>
    <col min="3318" max="3563" width="11" style="1839"/>
    <col min="3564" max="3564" width="28.7109375" style="1839" customWidth="1"/>
    <col min="3565" max="3565" width="10.5703125" style="1839" customWidth="1"/>
    <col min="3566" max="3567" width="11" style="1839" bestFit="1" customWidth="1"/>
    <col min="3568" max="3568" width="9.42578125" style="1839" customWidth="1"/>
    <col min="3569" max="3569" width="9.85546875" style="1839" customWidth="1"/>
    <col min="3570" max="3570" width="28.7109375" style="1839" customWidth="1"/>
    <col min="3571" max="3571" width="14.42578125" style="1839" customWidth="1"/>
    <col min="3572" max="3572" width="4.140625" style="1839" customWidth="1"/>
    <col min="3573" max="3573" width="14.42578125" style="1839" customWidth="1"/>
    <col min="3574" max="3819" width="11" style="1839"/>
    <col min="3820" max="3820" width="28.7109375" style="1839" customWidth="1"/>
    <col min="3821" max="3821" width="10.5703125" style="1839" customWidth="1"/>
    <col min="3822" max="3823" width="11" style="1839" bestFit="1" customWidth="1"/>
    <col min="3824" max="3824" width="9.42578125" style="1839" customWidth="1"/>
    <col min="3825" max="3825" width="9.85546875" style="1839" customWidth="1"/>
    <col min="3826" max="3826" width="28.7109375" style="1839" customWidth="1"/>
    <col min="3827" max="3827" width="14.42578125" style="1839" customWidth="1"/>
    <col min="3828" max="3828" width="4.140625" style="1839" customWidth="1"/>
    <col min="3829" max="3829" width="14.42578125" style="1839" customWidth="1"/>
    <col min="3830" max="4075" width="11" style="1839"/>
    <col min="4076" max="4076" width="28.7109375" style="1839" customWidth="1"/>
    <col min="4077" max="4077" width="10.5703125" style="1839" customWidth="1"/>
    <col min="4078" max="4079" width="11" style="1839" bestFit="1" customWidth="1"/>
    <col min="4080" max="4080" width="9.42578125" style="1839" customWidth="1"/>
    <col min="4081" max="4081" width="9.85546875" style="1839" customWidth="1"/>
    <col min="4082" max="4082" width="28.7109375" style="1839" customWidth="1"/>
    <col min="4083" max="4083" width="14.42578125" style="1839" customWidth="1"/>
    <col min="4084" max="4084" width="4.140625" style="1839" customWidth="1"/>
    <col min="4085" max="4085" width="14.42578125" style="1839" customWidth="1"/>
    <col min="4086" max="4331" width="11" style="1839"/>
    <col min="4332" max="4332" width="28.7109375" style="1839" customWidth="1"/>
    <col min="4333" max="4333" width="10.5703125" style="1839" customWidth="1"/>
    <col min="4334" max="4335" width="11" style="1839" bestFit="1" customWidth="1"/>
    <col min="4336" max="4336" width="9.42578125" style="1839" customWidth="1"/>
    <col min="4337" max="4337" width="9.85546875" style="1839" customWidth="1"/>
    <col min="4338" max="4338" width="28.7109375" style="1839" customWidth="1"/>
    <col min="4339" max="4339" width="14.42578125" style="1839" customWidth="1"/>
    <col min="4340" max="4340" width="4.140625" style="1839" customWidth="1"/>
    <col min="4341" max="4341" width="14.42578125" style="1839" customWidth="1"/>
    <col min="4342" max="4587" width="11" style="1839"/>
    <col min="4588" max="4588" width="28.7109375" style="1839" customWidth="1"/>
    <col min="4589" max="4589" width="10.5703125" style="1839" customWidth="1"/>
    <col min="4590" max="4591" width="11" style="1839" bestFit="1" customWidth="1"/>
    <col min="4592" max="4592" width="9.42578125" style="1839" customWidth="1"/>
    <col min="4593" max="4593" width="9.85546875" style="1839" customWidth="1"/>
    <col min="4594" max="4594" width="28.7109375" style="1839" customWidth="1"/>
    <col min="4595" max="4595" width="14.42578125" style="1839" customWidth="1"/>
    <col min="4596" max="4596" width="4.140625" style="1839" customWidth="1"/>
    <col min="4597" max="4597" width="14.42578125" style="1839" customWidth="1"/>
    <col min="4598" max="4843" width="11" style="1839"/>
    <col min="4844" max="4844" width="28.7109375" style="1839" customWidth="1"/>
    <col min="4845" max="4845" width="10.5703125" style="1839" customWidth="1"/>
    <col min="4846" max="4847" width="11" style="1839" bestFit="1" customWidth="1"/>
    <col min="4848" max="4848" width="9.42578125" style="1839" customWidth="1"/>
    <col min="4849" max="4849" width="9.85546875" style="1839" customWidth="1"/>
    <col min="4850" max="4850" width="28.7109375" style="1839" customWidth="1"/>
    <col min="4851" max="4851" width="14.42578125" style="1839" customWidth="1"/>
    <col min="4852" max="4852" width="4.140625" style="1839" customWidth="1"/>
    <col min="4853" max="4853" width="14.42578125" style="1839" customWidth="1"/>
    <col min="4854" max="5099" width="11" style="1839"/>
    <col min="5100" max="5100" width="28.7109375" style="1839" customWidth="1"/>
    <col min="5101" max="5101" width="10.5703125" style="1839" customWidth="1"/>
    <col min="5102" max="5103" width="11" style="1839" bestFit="1" customWidth="1"/>
    <col min="5104" max="5104" width="9.42578125" style="1839" customWidth="1"/>
    <col min="5105" max="5105" width="9.85546875" style="1839" customWidth="1"/>
    <col min="5106" max="5106" width="28.7109375" style="1839" customWidth="1"/>
    <col min="5107" max="5107" width="14.42578125" style="1839" customWidth="1"/>
    <col min="5108" max="5108" width="4.140625" style="1839" customWidth="1"/>
    <col min="5109" max="5109" width="14.42578125" style="1839" customWidth="1"/>
    <col min="5110" max="5355" width="11" style="1839"/>
    <col min="5356" max="5356" width="28.7109375" style="1839" customWidth="1"/>
    <col min="5357" max="5357" width="10.5703125" style="1839" customWidth="1"/>
    <col min="5358" max="5359" width="11" style="1839" bestFit="1" customWidth="1"/>
    <col min="5360" max="5360" width="9.42578125" style="1839" customWidth="1"/>
    <col min="5361" max="5361" width="9.85546875" style="1839" customWidth="1"/>
    <col min="5362" max="5362" width="28.7109375" style="1839" customWidth="1"/>
    <col min="5363" max="5363" width="14.42578125" style="1839" customWidth="1"/>
    <col min="5364" max="5364" width="4.140625" style="1839" customWidth="1"/>
    <col min="5365" max="5365" width="14.42578125" style="1839" customWidth="1"/>
    <col min="5366" max="5611" width="11" style="1839"/>
    <col min="5612" max="5612" width="28.7109375" style="1839" customWidth="1"/>
    <col min="5613" max="5613" width="10.5703125" style="1839" customWidth="1"/>
    <col min="5614" max="5615" width="11" style="1839" bestFit="1" customWidth="1"/>
    <col min="5616" max="5616" width="9.42578125" style="1839" customWidth="1"/>
    <col min="5617" max="5617" width="9.85546875" style="1839" customWidth="1"/>
    <col min="5618" max="5618" width="28.7109375" style="1839" customWidth="1"/>
    <col min="5619" max="5619" width="14.42578125" style="1839" customWidth="1"/>
    <col min="5620" max="5620" width="4.140625" style="1839" customWidth="1"/>
    <col min="5621" max="5621" width="14.42578125" style="1839" customWidth="1"/>
    <col min="5622" max="5867" width="11" style="1839"/>
    <col min="5868" max="5868" width="28.7109375" style="1839" customWidth="1"/>
    <col min="5869" max="5869" width="10.5703125" style="1839" customWidth="1"/>
    <col min="5870" max="5871" width="11" style="1839" bestFit="1" customWidth="1"/>
    <col min="5872" max="5872" width="9.42578125" style="1839" customWidth="1"/>
    <col min="5873" max="5873" width="9.85546875" style="1839" customWidth="1"/>
    <col min="5874" max="5874" width="28.7109375" style="1839" customWidth="1"/>
    <col min="5875" max="5875" width="14.42578125" style="1839" customWidth="1"/>
    <col min="5876" max="5876" width="4.140625" style="1839" customWidth="1"/>
    <col min="5877" max="5877" width="14.42578125" style="1839" customWidth="1"/>
    <col min="5878" max="6123" width="11" style="1839"/>
    <col min="6124" max="6124" width="28.7109375" style="1839" customWidth="1"/>
    <col min="6125" max="6125" width="10.5703125" style="1839" customWidth="1"/>
    <col min="6126" max="6127" width="11" style="1839" bestFit="1" customWidth="1"/>
    <col min="6128" max="6128" width="9.42578125" style="1839" customWidth="1"/>
    <col min="6129" max="6129" width="9.85546875" style="1839" customWidth="1"/>
    <col min="6130" max="6130" width="28.7109375" style="1839" customWidth="1"/>
    <col min="6131" max="6131" width="14.42578125" style="1839" customWidth="1"/>
    <col min="6132" max="6132" width="4.140625" style="1839" customWidth="1"/>
    <col min="6133" max="6133" width="14.42578125" style="1839" customWidth="1"/>
    <col min="6134" max="6379" width="11" style="1839"/>
    <col min="6380" max="6380" width="28.7109375" style="1839" customWidth="1"/>
    <col min="6381" max="6381" width="10.5703125" style="1839" customWidth="1"/>
    <col min="6382" max="6383" width="11" style="1839" bestFit="1" customWidth="1"/>
    <col min="6384" max="6384" width="9.42578125" style="1839" customWidth="1"/>
    <col min="6385" max="6385" width="9.85546875" style="1839" customWidth="1"/>
    <col min="6386" max="6386" width="28.7109375" style="1839" customWidth="1"/>
    <col min="6387" max="6387" width="14.42578125" style="1839" customWidth="1"/>
    <col min="6388" max="6388" width="4.140625" style="1839" customWidth="1"/>
    <col min="6389" max="6389" width="14.42578125" style="1839" customWidth="1"/>
    <col min="6390" max="6635" width="11" style="1839"/>
    <col min="6636" max="6636" width="28.7109375" style="1839" customWidth="1"/>
    <col min="6637" max="6637" width="10.5703125" style="1839" customWidth="1"/>
    <col min="6638" max="6639" width="11" style="1839" bestFit="1" customWidth="1"/>
    <col min="6640" max="6640" width="9.42578125" style="1839" customWidth="1"/>
    <col min="6641" max="6641" width="9.85546875" style="1839" customWidth="1"/>
    <col min="6642" max="6642" width="28.7109375" style="1839" customWidth="1"/>
    <col min="6643" max="6643" width="14.42578125" style="1839" customWidth="1"/>
    <col min="6644" max="6644" width="4.140625" style="1839" customWidth="1"/>
    <col min="6645" max="6645" width="14.42578125" style="1839" customWidth="1"/>
    <col min="6646" max="6891" width="11" style="1839"/>
    <col min="6892" max="6892" width="28.7109375" style="1839" customWidth="1"/>
    <col min="6893" max="6893" width="10.5703125" style="1839" customWidth="1"/>
    <col min="6894" max="6895" width="11" style="1839" bestFit="1" customWidth="1"/>
    <col min="6896" max="6896" width="9.42578125" style="1839" customWidth="1"/>
    <col min="6897" max="6897" width="9.85546875" style="1839" customWidth="1"/>
    <col min="6898" max="6898" width="28.7109375" style="1839" customWidth="1"/>
    <col min="6899" max="6899" width="14.42578125" style="1839" customWidth="1"/>
    <col min="6900" max="6900" width="4.140625" style="1839" customWidth="1"/>
    <col min="6901" max="6901" width="14.42578125" style="1839" customWidth="1"/>
    <col min="6902" max="7147" width="11" style="1839"/>
    <col min="7148" max="7148" width="28.7109375" style="1839" customWidth="1"/>
    <col min="7149" max="7149" width="10.5703125" style="1839" customWidth="1"/>
    <col min="7150" max="7151" width="11" style="1839" bestFit="1" customWidth="1"/>
    <col min="7152" max="7152" width="9.42578125" style="1839" customWidth="1"/>
    <col min="7153" max="7153" width="9.85546875" style="1839" customWidth="1"/>
    <col min="7154" max="7154" width="28.7109375" style="1839" customWidth="1"/>
    <col min="7155" max="7155" width="14.42578125" style="1839" customWidth="1"/>
    <col min="7156" max="7156" width="4.140625" style="1839" customWidth="1"/>
    <col min="7157" max="7157" width="14.42578125" style="1839" customWidth="1"/>
    <col min="7158" max="7403" width="11" style="1839"/>
    <col min="7404" max="7404" width="28.7109375" style="1839" customWidth="1"/>
    <col min="7405" max="7405" width="10.5703125" style="1839" customWidth="1"/>
    <col min="7406" max="7407" width="11" style="1839" bestFit="1" customWidth="1"/>
    <col min="7408" max="7408" width="9.42578125" style="1839" customWidth="1"/>
    <col min="7409" max="7409" width="9.85546875" style="1839" customWidth="1"/>
    <col min="7410" max="7410" width="28.7109375" style="1839" customWidth="1"/>
    <col min="7411" max="7411" width="14.42578125" style="1839" customWidth="1"/>
    <col min="7412" max="7412" width="4.140625" style="1839" customWidth="1"/>
    <col min="7413" max="7413" width="14.42578125" style="1839" customWidth="1"/>
    <col min="7414" max="7659" width="11" style="1839"/>
    <col min="7660" max="7660" width="28.7109375" style="1839" customWidth="1"/>
    <col min="7661" max="7661" width="10.5703125" style="1839" customWidth="1"/>
    <col min="7662" max="7663" width="11" style="1839" bestFit="1" customWidth="1"/>
    <col min="7664" max="7664" width="9.42578125" style="1839" customWidth="1"/>
    <col min="7665" max="7665" width="9.85546875" style="1839" customWidth="1"/>
    <col min="7666" max="7666" width="28.7109375" style="1839" customWidth="1"/>
    <col min="7667" max="7667" width="14.42578125" style="1839" customWidth="1"/>
    <col min="7668" max="7668" width="4.140625" style="1839" customWidth="1"/>
    <col min="7669" max="7669" width="14.42578125" style="1839" customWidth="1"/>
    <col min="7670" max="7915" width="11" style="1839"/>
    <col min="7916" max="7916" width="28.7109375" style="1839" customWidth="1"/>
    <col min="7917" max="7917" width="10.5703125" style="1839" customWidth="1"/>
    <col min="7918" max="7919" width="11" style="1839" bestFit="1" customWidth="1"/>
    <col min="7920" max="7920" width="9.42578125" style="1839" customWidth="1"/>
    <col min="7921" max="7921" width="9.85546875" style="1839" customWidth="1"/>
    <col min="7922" max="7922" width="28.7109375" style="1839" customWidth="1"/>
    <col min="7923" max="7923" width="14.42578125" style="1839" customWidth="1"/>
    <col min="7924" max="7924" width="4.140625" style="1839" customWidth="1"/>
    <col min="7925" max="7925" width="14.42578125" style="1839" customWidth="1"/>
    <col min="7926" max="8171" width="11" style="1839"/>
    <col min="8172" max="8172" width="28.7109375" style="1839" customWidth="1"/>
    <col min="8173" max="8173" width="10.5703125" style="1839" customWidth="1"/>
    <col min="8174" max="8175" width="11" style="1839" bestFit="1" customWidth="1"/>
    <col min="8176" max="8176" width="9.42578125" style="1839" customWidth="1"/>
    <col min="8177" max="8177" width="9.85546875" style="1839" customWidth="1"/>
    <col min="8178" max="8178" width="28.7109375" style="1839" customWidth="1"/>
    <col min="8179" max="8179" width="14.42578125" style="1839" customWidth="1"/>
    <col min="8180" max="8180" width="4.140625" style="1839" customWidth="1"/>
    <col min="8181" max="8181" width="14.42578125" style="1839" customWidth="1"/>
    <col min="8182" max="8427" width="11" style="1839"/>
    <col min="8428" max="8428" width="28.7109375" style="1839" customWidth="1"/>
    <col min="8429" max="8429" width="10.5703125" style="1839" customWidth="1"/>
    <col min="8430" max="8431" width="11" style="1839" bestFit="1" customWidth="1"/>
    <col min="8432" max="8432" width="9.42578125" style="1839" customWidth="1"/>
    <col min="8433" max="8433" width="9.85546875" style="1839" customWidth="1"/>
    <col min="8434" max="8434" width="28.7109375" style="1839" customWidth="1"/>
    <col min="8435" max="8435" width="14.42578125" style="1839" customWidth="1"/>
    <col min="8436" max="8436" width="4.140625" style="1839" customWidth="1"/>
    <col min="8437" max="8437" width="14.42578125" style="1839" customWidth="1"/>
    <col min="8438" max="8683" width="11" style="1839"/>
    <col min="8684" max="8684" width="28.7109375" style="1839" customWidth="1"/>
    <col min="8685" max="8685" width="10.5703125" style="1839" customWidth="1"/>
    <col min="8686" max="8687" width="11" style="1839" bestFit="1" customWidth="1"/>
    <col min="8688" max="8688" width="9.42578125" style="1839" customWidth="1"/>
    <col min="8689" max="8689" width="9.85546875" style="1839" customWidth="1"/>
    <col min="8690" max="8690" width="28.7109375" style="1839" customWidth="1"/>
    <col min="8691" max="8691" width="14.42578125" style="1839" customWidth="1"/>
    <col min="8692" max="8692" width="4.140625" style="1839" customWidth="1"/>
    <col min="8693" max="8693" width="14.42578125" style="1839" customWidth="1"/>
    <col min="8694" max="8939" width="11" style="1839"/>
    <col min="8940" max="8940" width="28.7109375" style="1839" customWidth="1"/>
    <col min="8941" max="8941" width="10.5703125" style="1839" customWidth="1"/>
    <col min="8942" max="8943" width="11" style="1839" bestFit="1" customWidth="1"/>
    <col min="8944" max="8944" width="9.42578125" style="1839" customWidth="1"/>
    <col min="8945" max="8945" width="9.85546875" style="1839" customWidth="1"/>
    <col min="8946" max="8946" width="28.7109375" style="1839" customWidth="1"/>
    <col min="8947" max="8947" width="14.42578125" style="1839" customWidth="1"/>
    <col min="8948" max="8948" width="4.140625" style="1839" customWidth="1"/>
    <col min="8949" max="8949" width="14.42578125" style="1839" customWidth="1"/>
    <col min="8950" max="9195" width="11" style="1839"/>
    <col min="9196" max="9196" width="28.7109375" style="1839" customWidth="1"/>
    <col min="9197" max="9197" width="10.5703125" style="1839" customWidth="1"/>
    <col min="9198" max="9199" width="11" style="1839" bestFit="1" customWidth="1"/>
    <col min="9200" max="9200" width="9.42578125" style="1839" customWidth="1"/>
    <col min="9201" max="9201" width="9.85546875" style="1839" customWidth="1"/>
    <col min="9202" max="9202" width="28.7109375" style="1839" customWidth="1"/>
    <col min="9203" max="9203" width="14.42578125" style="1839" customWidth="1"/>
    <col min="9204" max="9204" width="4.140625" style="1839" customWidth="1"/>
    <col min="9205" max="9205" width="14.42578125" style="1839" customWidth="1"/>
    <col min="9206" max="9451" width="11" style="1839"/>
    <col min="9452" max="9452" width="28.7109375" style="1839" customWidth="1"/>
    <col min="9453" max="9453" width="10.5703125" style="1839" customWidth="1"/>
    <col min="9454" max="9455" width="11" style="1839" bestFit="1" customWidth="1"/>
    <col min="9456" max="9456" width="9.42578125" style="1839" customWidth="1"/>
    <col min="9457" max="9457" width="9.85546875" style="1839" customWidth="1"/>
    <col min="9458" max="9458" width="28.7109375" style="1839" customWidth="1"/>
    <col min="9459" max="9459" width="14.42578125" style="1839" customWidth="1"/>
    <col min="9460" max="9460" width="4.140625" style="1839" customWidth="1"/>
    <col min="9461" max="9461" width="14.42578125" style="1839" customWidth="1"/>
    <col min="9462" max="9707" width="11" style="1839"/>
    <col min="9708" max="9708" width="28.7109375" style="1839" customWidth="1"/>
    <col min="9709" max="9709" width="10.5703125" style="1839" customWidth="1"/>
    <col min="9710" max="9711" width="11" style="1839" bestFit="1" customWidth="1"/>
    <col min="9712" max="9712" width="9.42578125" style="1839" customWidth="1"/>
    <col min="9713" max="9713" width="9.85546875" style="1839" customWidth="1"/>
    <col min="9714" max="9714" width="28.7109375" style="1839" customWidth="1"/>
    <col min="9715" max="9715" width="14.42578125" style="1839" customWidth="1"/>
    <col min="9716" max="9716" width="4.140625" style="1839" customWidth="1"/>
    <col min="9717" max="9717" width="14.42578125" style="1839" customWidth="1"/>
    <col min="9718" max="9963" width="11" style="1839"/>
    <col min="9964" max="9964" width="28.7109375" style="1839" customWidth="1"/>
    <col min="9965" max="9965" width="10.5703125" style="1839" customWidth="1"/>
    <col min="9966" max="9967" width="11" style="1839" bestFit="1" customWidth="1"/>
    <col min="9968" max="9968" width="9.42578125" style="1839" customWidth="1"/>
    <col min="9969" max="9969" width="9.85546875" style="1839" customWidth="1"/>
    <col min="9970" max="9970" width="28.7109375" style="1839" customWidth="1"/>
    <col min="9971" max="9971" width="14.42578125" style="1839" customWidth="1"/>
    <col min="9972" max="9972" width="4.140625" style="1839" customWidth="1"/>
    <col min="9973" max="9973" width="14.42578125" style="1839" customWidth="1"/>
    <col min="9974" max="10219" width="11" style="1839"/>
    <col min="10220" max="10220" width="28.7109375" style="1839" customWidth="1"/>
    <col min="10221" max="10221" width="10.5703125" style="1839" customWidth="1"/>
    <col min="10222" max="10223" width="11" style="1839" bestFit="1" customWidth="1"/>
    <col min="10224" max="10224" width="9.42578125" style="1839" customWidth="1"/>
    <col min="10225" max="10225" width="9.85546875" style="1839" customWidth="1"/>
    <col min="10226" max="10226" width="28.7109375" style="1839" customWidth="1"/>
    <col min="10227" max="10227" width="14.42578125" style="1839" customWidth="1"/>
    <col min="10228" max="10228" width="4.140625" style="1839" customWidth="1"/>
    <col min="10229" max="10229" width="14.42578125" style="1839" customWidth="1"/>
    <col min="10230" max="10475" width="11" style="1839"/>
    <col min="10476" max="10476" width="28.7109375" style="1839" customWidth="1"/>
    <col min="10477" max="10477" width="10.5703125" style="1839" customWidth="1"/>
    <col min="10478" max="10479" width="11" style="1839" bestFit="1" customWidth="1"/>
    <col min="10480" max="10480" width="9.42578125" style="1839" customWidth="1"/>
    <col min="10481" max="10481" width="9.85546875" style="1839" customWidth="1"/>
    <col min="10482" max="10482" width="28.7109375" style="1839" customWidth="1"/>
    <col min="10483" max="10483" width="14.42578125" style="1839" customWidth="1"/>
    <col min="10484" max="10484" width="4.140625" style="1839" customWidth="1"/>
    <col min="10485" max="10485" width="14.42578125" style="1839" customWidth="1"/>
    <col min="10486" max="10731" width="11" style="1839"/>
    <col min="10732" max="10732" width="28.7109375" style="1839" customWidth="1"/>
    <col min="10733" max="10733" width="10.5703125" style="1839" customWidth="1"/>
    <col min="10734" max="10735" width="11" style="1839" bestFit="1" customWidth="1"/>
    <col min="10736" max="10736" width="9.42578125" style="1839" customWidth="1"/>
    <col min="10737" max="10737" width="9.85546875" style="1839" customWidth="1"/>
    <col min="10738" max="10738" width="28.7109375" style="1839" customWidth="1"/>
    <col min="10739" max="10739" width="14.42578125" style="1839" customWidth="1"/>
    <col min="10740" max="10740" width="4.140625" style="1839" customWidth="1"/>
    <col min="10741" max="10741" width="14.42578125" style="1839" customWidth="1"/>
    <col min="10742" max="10987" width="11" style="1839"/>
    <col min="10988" max="10988" width="28.7109375" style="1839" customWidth="1"/>
    <col min="10989" max="10989" width="10.5703125" style="1839" customWidth="1"/>
    <col min="10990" max="10991" width="11" style="1839" bestFit="1" customWidth="1"/>
    <col min="10992" max="10992" width="9.42578125" style="1839" customWidth="1"/>
    <col min="10993" max="10993" width="9.85546875" style="1839" customWidth="1"/>
    <col min="10994" max="10994" width="28.7109375" style="1839" customWidth="1"/>
    <col min="10995" max="10995" width="14.42578125" style="1839" customWidth="1"/>
    <col min="10996" max="10996" width="4.140625" style="1839" customWidth="1"/>
    <col min="10997" max="10997" width="14.42578125" style="1839" customWidth="1"/>
    <col min="10998" max="11243" width="11" style="1839"/>
    <col min="11244" max="11244" width="28.7109375" style="1839" customWidth="1"/>
    <col min="11245" max="11245" width="10.5703125" style="1839" customWidth="1"/>
    <col min="11246" max="11247" width="11" style="1839" bestFit="1" customWidth="1"/>
    <col min="11248" max="11248" width="9.42578125" style="1839" customWidth="1"/>
    <col min="11249" max="11249" width="9.85546875" style="1839" customWidth="1"/>
    <col min="11250" max="11250" width="28.7109375" style="1839" customWidth="1"/>
    <col min="11251" max="11251" width="14.42578125" style="1839" customWidth="1"/>
    <col min="11252" max="11252" width="4.140625" style="1839" customWidth="1"/>
    <col min="11253" max="11253" width="14.42578125" style="1839" customWidth="1"/>
    <col min="11254" max="11499" width="11" style="1839"/>
    <col min="11500" max="11500" width="28.7109375" style="1839" customWidth="1"/>
    <col min="11501" max="11501" width="10.5703125" style="1839" customWidth="1"/>
    <col min="11502" max="11503" width="11" style="1839" bestFit="1" customWidth="1"/>
    <col min="11504" max="11504" width="9.42578125" style="1839" customWidth="1"/>
    <col min="11505" max="11505" width="9.85546875" style="1839" customWidth="1"/>
    <col min="11506" max="11506" width="28.7109375" style="1839" customWidth="1"/>
    <col min="11507" max="11507" width="14.42578125" style="1839" customWidth="1"/>
    <col min="11508" max="11508" width="4.140625" style="1839" customWidth="1"/>
    <col min="11509" max="11509" width="14.42578125" style="1839" customWidth="1"/>
    <col min="11510" max="11755" width="11" style="1839"/>
    <col min="11756" max="11756" width="28.7109375" style="1839" customWidth="1"/>
    <col min="11757" max="11757" width="10.5703125" style="1839" customWidth="1"/>
    <col min="11758" max="11759" width="11" style="1839" bestFit="1" customWidth="1"/>
    <col min="11760" max="11760" width="9.42578125" style="1839" customWidth="1"/>
    <col min="11761" max="11761" width="9.85546875" style="1839" customWidth="1"/>
    <col min="11762" max="11762" width="28.7109375" style="1839" customWidth="1"/>
    <col min="11763" max="11763" width="14.42578125" style="1839" customWidth="1"/>
    <col min="11764" max="11764" width="4.140625" style="1839" customWidth="1"/>
    <col min="11765" max="11765" width="14.42578125" style="1839" customWidth="1"/>
    <col min="11766" max="12011" width="11" style="1839"/>
    <col min="12012" max="12012" width="28.7109375" style="1839" customWidth="1"/>
    <col min="12013" max="12013" width="10.5703125" style="1839" customWidth="1"/>
    <col min="12014" max="12015" width="11" style="1839" bestFit="1" customWidth="1"/>
    <col min="12016" max="12016" width="9.42578125" style="1839" customWidth="1"/>
    <col min="12017" max="12017" width="9.85546875" style="1839" customWidth="1"/>
    <col min="12018" max="12018" width="28.7109375" style="1839" customWidth="1"/>
    <col min="12019" max="12019" width="14.42578125" style="1839" customWidth="1"/>
    <col min="12020" max="12020" width="4.140625" style="1839" customWidth="1"/>
    <col min="12021" max="12021" width="14.42578125" style="1839" customWidth="1"/>
    <col min="12022" max="12267" width="11" style="1839"/>
    <col min="12268" max="12268" width="28.7109375" style="1839" customWidth="1"/>
    <col min="12269" max="12269" width="10.5703125" style="1839" customWidth="1"/>
    <col min="12270" max="12271" width="11" style="1839" bestFit="1" customWidth="1"/>
    <col min="12272" max="12272" width="9.42578125" style="1839" customWidth="1"/>
    <col min="12273" max="12273" width="9.85546875" style="1839" customWidth="1"/>
    <col min="12274" max="12274" width="28.7109375" style="1839" customWidth="1"/>
    <col min="12275" max="12275" width="14.42578125" style="1839" customWidth="1"/>
    <col min="12276" max="12276" width="4.140625" style="1839" customWidth="1"/>
    <col min="12277" max="12277" width="14.42578125" style="1839" customWidth="1"/>
    <col min="12278" max="12523" width="11" style="1839"/>
    <col min="12524" max="12524" width="28.7109375" style="1839" customWidth="1"/>
    <col min="12525" max="12525" width="10.5703125" style="1839" customWidth="1"/>
    <col min="12526" max="12527" width="11" style="1839" bestFit="1" customWidth="1"/>
    <col min="12528" max="12528" width="9.42578125" style="1839" customWidth="1"/>
    <col min="12529" max="12529" width="9.85546875" style="1839" customWidth="1"/>
    <col min="12530" max="12530" width="28.7109375" style="1839" customWidth="1"/>
    <col min="12531" max="12531" width="14.42578125" style="1839" customWidth="1"/>
    <col min="12532" max="12532" width="4.140625" style="1839" customWidth="1"/>
    <col min="12533" max="12533" width="14.42578125" style="1839" customWidth="1"/>
    <col min="12534" max="12779" width="11" style="1839"/>
    <col min="12780" max="12780" width="28.7109375" style="1839" customWidth="1"/>
    <col min="12781" max="12781" width="10.5703125" style="1839" customWidth="1"/>
    <col min="12782" max="12783" width="11" style="1839" bestFit="1" customWidth="1"/>
    <col min="12784" max="12784" width="9.42578125" style="1839" customWidth="1"/>
    <col min="12785" max="12785" width="9.85546875" style="1839" customWidth="1"/>
    <col min="12786" max="12786" width="28.7109375" style="1839" customWidth="1"/>
    <col min="12787" max="12787" width="14.42578125" style="1839" customWidth="1"/>
    <col min="12788" max="12788" width="4.140625" style="1839" customWidth="1"/>
    <col min="12789" max="12789" width="14.42578125" style="1839" customWidth="1"/>
    <col min="12790" max="13035" width="11" style="1839"/>
    <col min="13036" max="13036" width="28.7109375" style="1839" customWidth="1"/>
    <col min="13037" max="13037" width="10.5703125" style="1839" customWidth="1"/>
    <col min="13038" max="13039" width="11" style="1839" bestFit="1" customWidth="1"/>
    <col min="13040" max="13040" width="9.42578125" style="1839" customWidth="1"/>
    <col min="13041" max="13041" width="9.85546875" style="1839" customWidth="1"/>
    <col min="13042" max="13042" width="28.7109375" style="1839" customWidth="1"/>
    <col min="13043" max="13043" width="14.42578125" style="1839" customWidth="1"/>
    <col min="13044" max="13044" width="4.140625" style="1839" customWidth="1"/>
    <col min="13045" max="13045" width="14.42578125" style="1839" customWidth="1"/>
    <col min="13046" max="13291" width="11" style="1839"/>
    <col min="13292" max="13292" width="28.7109375" style="1839" customWidth="1"/>
    <col min="13293" max="13293" width="10.5703125" style="1839" customWidth="1"/>
    <col min="13294" max="13295" width="11" style="1839" bestFit="1" customWidth="1"/>
    <col min="13296" max="13296" width="9.42578125" style="1839" customWidth="1"/>
    <col min="13297" max="13297" width="9.85546875" style="1839" customWidth="1"/>
    <col min="13298" max="13298" width="28.7109375" style="1839" customWidth="1"/>
    <col min="13299" max="13299" width="14.42578125" style="1839" customWidth="1"/>
    <col min="13300" max="13300" width="4.140625" style="1839" customWidth="1"/>
    <col min="13301" max="13301" width="14.42578125" style="1839" customWidth="1"/>
    <col min="13302" max="13547" width="11" style="1839"/>
    <col min="13548" max="13548" width="28.7109375" style="1839" customWidth="1"/>
    <col min="13549" max="13549" width="10.5703125" style="1839" customWidth="1"/>
    <col min="13550" max="13551" width="11" style="1839" bestFit="1" customWidth="1"/>
    <col min="13552" max="13552" width="9.42578125" style="1839" customWidth="1"/>
    <col min="13553" max="13553" width="9.85546875" style="1839" customWidth="1"/>
    <col min="13554" max="13554" width="28.7109375" style="1839" customWidth="1"/>
    <col min="13555" max="13555" width="14.42578125" style="1839" customWidth="1"/>
    <col min="13556" max="13556" width="4.140625" style="1839" customWidth="1"/>
    <col min="13557" max="13557" width="14.42578125" style="1839" customWidth="1"/>
    <col min="13558" max="13803" width="11" style="1839"/>
    <col min="13804" max="13804" width="28.7109375" style="1839" customWidth="1"/>
    <col min="13805" max="13805" width="10.5703125" style="1839" customWidth="1"/>
    <col min="13806" max="13807" width="11" style="1839" bestFit="1" customWidth="1"/>
    <col min="13808" max="13808" width="9.42578125" style="1839" customWidth="1"/>
    <col min="13809" max="13809" width="9.85546875" style="1839" customWidth="1"/>
    <col min="13810" max="13810" width="28.7109375" style="1839" customWidth="1"/>
    <col min="13811" max="13811" width="14.42578125" style="1839" customWidth="1"/>
    <col min="13812" max="13812" width="4.140625" style="1839" customWidth="1"/>
    <col min="13813" max="13813" width="14.42578125" style="1839" customWidth="1"/>
    <col min="13814" max="14059" width="11" style="1839"/>
    <col min="14060" max="14060" width="28.7109375" style="1839" customWidth="1"/>
    <col min="14061" max="14061" width="10.5703125" style="1839" customWidth="1"/>
    <col min="14062" max="14063" width="11" style="1839" bestFit="1" customWidth="1"/>
    <col min="14064" max="14064" width="9.42578125" style="1839" customWidth="1"/>
    <col min="14065" max="14065" width="9.85546875" style="1839" customWidth="1"/>
    <col min="14066" max="14066" width="28.7109375" style="1839" customWidth="1"/>
    <col min="14067" max="14067" width="14.42578125" style="1839" customWidth="1"/>
    <col min="14068" max="14068" width="4.140625" style="1839" customWidth="1"/>
    <col min="14069" max="14069" width="14.42578125" style="1839" customWidth="1"/>
    <col min="14070" max="14315" width="11" style="1839"/>
    <col min="14316" max="14316" width="28.7109375" style="1839" customWidth="1"/>
    <col min="14317" max="14317" width="10.5703125" style="1839" customWidth="1"/>
    <col min="14318" max="14319" width="11" style="1839" bestFit="1" customWidth="1"/>
    <col min="14320" max="14320" width="9.42578125" style="1839" customWidth="1"/>
    <col min="14321" max="14321" width="9.85546875" style="1839" customWidth="1"/>
    <col min="14322" max="14322" width="28.7109375" style="1839" customWidth="1"/>
    <col min="14323" max="14323" width="14.42578125" style="1839" customWidth="1"/>
    <col min="14324" max="14324" width="4.140625" style="1839" customWidth="1"/>
    <col min="14325" max="14325" width="14.42578125" style="1839" customWidth="1"/>
    <col min="14326" max="14571" width="11" style="1839"/>
    <col min="14572" max="14572" width="28.7109375" style="1839" customWidth="1"/>
    <col min="14573" max="14573" width="10.5703125" style="1839" customWidth="1"/>
    <col min="14574" max="14575" width="11" style="1839" bestFit="1" customWidth="1"/>
    <col min="14576" max="14576" width="9.42578125" style="1839" customWidth="1"/>
    <col min="14577" max="14577" width="9.85546875" style="1839" customWidth="1"/>
    <col min="14578" max="14578" width="28.7109375" style="1839" customWidth="1"/>
    <col min="14579" max="14579" width="14.42578125" style="1839" customWidth="1"/>
    <col min="14580" max="14580" width="4.140625" style="1839" customWidth="1"/>
    <col min="14581" max="14581" width="14.42578125" style="1839" customWidth="1"/>
    <col min="14582" max="14827" width="11" style="1839"/>
    <col min="14828" max="14828" width="28.7109375" style="1839" customWidth="1"/>
    <col min="14829" max="14829" width="10.5703125" style="1839" customWidth="1"/>
    <col min="14830" max="14831" width="11" style="1839" bestFit="1" customWidth="1"/>
    <col min="14832" max="14832" width="9.42578125" style="1839" customWidth="1"/>
    <col min="14833" max="14833" width="9.85546875" style="1839" customWidth="1"/>
    <col min="14834" max="14834" width="28.7109375" style="1839" customWidth="1"/>
    <col min="14835" max="14835" width="14.42578125" style="1839" customWidth="1"/>
    <col min="14836" max="14836" width="4.140625" style="1839" customWidth="1"/>
    <col min="14837" max="14837" width="14.42578125" style="1839" customWidth="1"/>
    <col min="14838" max="15083" width="11" style="1839"/>
    <col min="15084" max="15084" width="28.7109375" style="1839" customWidth="1"/>
    <col min="15085" max="15085" width="10.5703125" style="1839" customWidth="1"/>
    <col min="15086" max="15087" width="11" style="1839" bestFit="1" customWidth="1"/>
    <col min="15088" max="15088" width="9.42578125" style="1839" customWidth="1"/>
    <col min="15089" max="15089" width="9.85546875" style="1839" customWidth="1"/>
    <col min="15090" max="15090" width="28.7109375" style="1839" customWidth="1"/>
    <col min="15091" max="15091" width="14.42578125" style="1839" customWidth="1"/>
    <col min="15092" max="15092" width="4.140625" style="1839" customWidth="1"/>
    <col min="15093" max="15093" width="14.42578125" style="1839" customWidth="1"/>
    <col min="15094" max="15339" width="11" style="1839"/>
    <col min="15340" max="15340" width="28.7109375" style="1839" customWidth="1"/>
    <col min="15341" max="15341" width="10.5703125" style="1839" customWidth="1"/>
    <col min="15342" max="15343" width="11" style="1839" bestFit="1" customWidth="1"/>
    <col min="15344" max="15344" width="9.42578125" style="1839" customWidth="1"/>
    <col min="15345" max="15345" width="9.85546875" style="1839" customWidth="1"/>
    <col min="15346" max="15346" width="28.7109375" style="1839" customWidth="1"/>
    <col min="15347" max="15347" width="14.42578125" style="1839" customWidth="1"/>
    <col min="15348" max="15348" width="4.140625" style="1839" customWidth="1"/>
    <col min="15349" max="15349" width="14.42578125" style="1839" customWidth="1"/>
    <col min="15350" max="15595" width="11" style="1839"/>
    <col min="15596" max="15596" width="28.7109375" style="1839" customWidth="1"/>
    <col min="15597" max="15597" width="10.5703125" style="1839" customWidth="1"/>
    <col min="15598" max="15599" width="11" style="1839" bestFit="1" customWidth="1"/>
    <col min="15600" max="15600" width="9.42578125" style="1839" customWidth="1"/>
    <col min="15601" max="15601" width="9.85546875" style="1839" customWidth="1"/>
    <col min="15602" max="15602" width="28.7109375" style="1839" customWidth="1"/>
    <col min="15603" max="15603" width="14.42578125" style="1839" customWidth="1"/>
    <col min="15604" max="15604" width="4.140625" style="1839" customWidth="1"/>
    <col min="15605" max="15605" width="14.42578125" style="1839" customWidth="1"/>
    <col min="15606" max="15851" width="11" style="1839"/>
    <col min="15852" max="15852" width="28.7109375" style="1839" customWidth="1"/>
    <col min="15853" max="15853" width="10.5703125" style="1839" customWidth="1"/>
    <col min="15854" max="15855" width="11" style="1839" bestFit="1" customWidth="1"/>
    <col min="15856" max="15856" width="9.42578125" style="1839" customWidth="1"/>
    <col min="15857" max="15857" width="9.85546875" style="1839" customWidth="1"/>
    <col min="15858" max="15858" width="28.7109375" style="1839" customWidth="1"/>
    <col min="15859" max="15859" width="14.42578125" style="1839" customWidth="1"/>
    <col min="15860" max="15860" width="4.140625" style="1839" customWidth="1"/>
    <col min="15861" max="15861" width="14.42578125" style="1839" customWidth="1"/>
    <col min="15862" max="16107" width="11" style="1839"/>
    <col min="16108" max="16108" width="28.7109375" style="1839" customWidth="1"/>
    <col min="16109" max="16109" width="10.5703125" style="1839" customWidth="1"/>
    <col min="16110" max="16111" width="11" style="1839" bestFit="1" customWidth="1"/>
    <col min="16112" max="16112" width="9.42578125" style="1839" customWidth="1"/>
    <col min="16113" max="16113" width="9.85546875" style="1839" customWidth="1"/>
    <col min="16114" max="16114" width="28.7109375" style="1839" customWidth="1"/>
    <col min="16115" max="16115" width="14.42578125" style="1839" customWidth="1"/>
    <col min="16116" max="16116" width="4.140625" style="1839" customWidth="1"/>
    <col min="16117" max="16117" width="14.42578125" style="1839" customWidth="1"/>
    <col min="16118" max="16384" width="11" style="1839"/>
  </cols>
  <sheetData>
    <row r="1" spans="1:10" s="1837" customFormat="1" ht="24.75" customHeight="1">
      <c r="A1" s="1834" t="s">
        <v>1280</v>
      </c>
      <c r="B1" s="1835"/>
      <c r="C1" s="1835"/>
      <c r="D1" s="1836"/>
      <c r="E1" s="1836"/>
      <c r="F1" s="1836"/>
      <c r="G1" s="1596" t="s">
        <v>1281</v>
      </c>
    </row>
    <row r="2" spans="1:10" ht="19.5" customHeight="1">
      <c r="G2" s="1598"/>
    </row>
    <row r="3" spans="1:10" s="1842" customFormat="1" ht="19.5" customHeight="1">
      <c r="A3" s="1599" t="s">
        <v>2686</v>
      </c>
      <c r="B3" s="1840"/>
      <c r="C3" s="1840"/>
      <c r="D3" s="1841"/>
      <c r="E3" s="2687" t="s">
        <v>2688</v>
      </c>
      <c r="F3" s="2687"/>
      <c r="G3" s="2687"/>
    </row>
    <row r="4" spans="1:10" ht="19.5" customHeight="1">
      <c r="A4" s="1599" t="s">
        <v>2687</v>
      </c>
      <c r="E4" s="2688" t="s">
        <v>2689</v>
      </c>
      <c r="F4" s="2688"/>
      <c r="G4" s="2688"/>
    </row>
    <row r="5" spans="1:10" ht="19.5" customHeight="1">
      <c r="A5" s="2486"/>
      <c r="F5" s="1600"/>
    </row>
    <row r="6" spans="1:10" ht="19.5" customHeight="1">
      <c r="A6" s="1599"/>
      <c r="F6" s="1831"/>
      <c r="G6" s="1601"/>
    </row>
    <row r="7" spans="1:10" ht="16.5" customHeight="1">
      <c r="A7" s="2472" t="s">
        <v>2236</v>
      </c>
      <c r="B7" s="1603" t="s">
        <v>11</v>
      </c>
      <c r="C7" s="1843" t="s">
        <v>1342</v>
      </c>
      <c r="D7" s="1844" t="s">
        <v>1343</v>
      </c>
      <c r="E7" s="1844" t="s">
        <v>1344</v>
      </c>
      <c r="F7" s="1843" t="s">
        <v>1345</v>
      </c>
      <c r="G7" s="2473" t="s">
        <v>2235</v>
      </c>
    </row>
    <row r="8" spans="1:10" ht="13.5" customHeight="1">
      <c r="A8" s="1845"/>
      <c r="B8" s="1838" t="s">
        <v>1843</v>
      </c>
      <c r="C8" s="1838" t="s">
        <v>1329</v>
      </c>
      <c r="D8" s="1838" t="s">
        <v>1303</v>
      </c>
      <c r="E8" s="1838" t="s">
        <v>1844</v>
      </c>
      <c r="F8" s="1838" t="s">
        <v>1845</v>
      </c>
      <c r="G8" s="1602"/>
    </row>
    <row r="9" spans="1:10" ht="17.25" customHeight="1">
      <c r="A9" s="1603"/>
      <c r="B9" s="1603"/>
      <c r="C9" s="1838" t="s">
        <v>1846</v>
      </c>
      <c r="E9" s="1838" t="s">
        <v>1346</v>
      </c>
      <c r="F9" s="1838" t="s">
        <v>1347</v>
      </c>
      <c r="G9" s="1600"/>
    </row>
    <row r="10" spans="1:10" ht="17.25" customHeight="1">
      <c r="A10" s="1845"/>
      <c r="B10" s="1603"/>
      <c r="C10" s="1603"/>
      <c r="D10" s="1838"/>
      <c r="E10" s="1838"/>
      <c r="F10" s="1838"/>
      <c r="G10" s="1602"/>
    </row>
    <row r="11" spans="1:10" ht="14.25">
      <c r="A11" s="1876" t="s">
        <v>1936</v>
      </c>
      <c r="B11" s="1848">
        <f>SUM(B12:B19)</f>
        <v>22536</v>
      </c>
      <c r="C11" s="1848">
        <f t="shared" ref="C11:F11" si="0">SUM(C12:C19)</f>
        <v>10159</v>
      </c>
      <c r="D11" s="1848">
        <f t="shared" si="0"/>
        <v>5930</v>
      </c>
      <c r="E11" s="1848">
        <f t="shared" si="0"/>
        <v>4536</v>
      </c>
      <c r="F11" s="1848">
        <f t="shared" si="0"/>
        <v>1911</v>
      </c>
      <c r="G11" s="1853" t="s">
        <v>1937</v>
      </c>
    </row>
    <row r="12" spans="1:10" ht="15">
      <c r="A12" s="1877" t="s">
        <v>1938</v>
      </c>
      <c r="B12" s="1852">
        <f>SUM(C12:F12)</f>
        <v>9187</v>
      </c>
      <c r="C12" s="1242">
        <v>5136</v>
      </c>
      <c r="D12" s="1242">
        <v>2387</v>
      </c>
      <c r="E12" s="1242">
        <v>1295</v>
      </c>
      <c r="F12" s="1242">
        <v>369</v>
      </c>
      <c r="G12" s="1856" t="s">
        <v>1939</v>
      </c>
    </row>
    <row r="13" spans="1:10" ht="15">
      <c r="A13" s="1881" t="s">
        <v>1940</v>
      </c>
      <c r="B13" s="1852">
        <f t="shared" ref="B13:B19" si="1">SUM(C13:F13)</f>
        <v>2183</v>
      </c>
      <c r="C13" s="1242">
        <v>845</v>
      </c>
      <c r="D13" s="1242">
        <v>513</v>
      </c>
      <c r="E13" s="1242">
        <v>566</v>
      </c>
      <c r="F13" s="1242">
        <v>259</v>
      </c>
      <c r="G13" s="1851" t="s">
        <v>32</v>
      </c>
    </row>
    <row r="14" spans="1:10" ht="15">
      <c r="A14" s="1872" t="s">
        <v>1941</v>
      </c>
      <c r="B14" s="1852">
        <f t="shared" si="1"/>
        <v>939</v>
      </c>
      <c r="C14" s="1242">
        <v>257</v>
      </c>
      <c r="D14" s="1242">
        <v>276</v>
      </c>
      <c r="E14" s="1242">
        <v>280</v>
      </c>
      <c r="F14" s="1242">
        <v>126</v>
      </c>
      <c r="G14" s="1851" t="s">
        <v>34</v>
      </c>
    </row>
    <row r="15" spans="1:10" ht="15">
      <c r="A15" s="2353" t="s">
        <v>2121</v>
      </c>
      <c r="B15" s="1852">
        <f t="shared" si="1"/>
        <v>287</v>
      </c>
      <c r="C15" s="1242">
        <v>151</v>
      </c>
      <c r="D15" s="1242">
        <v>90</v>
      </c>
      <c r="E15" s="2477" t="s">
        <v>1573</v>
      </c>
      <c r="F15" s="1242">
        <v>46</v>
      </c>
      <c r="G15" s="2354" t="s">
        <v>2120</v>
      </c>
      <c r="J15" s="2355"/>
    </row>
    <row r="16" spans="1:10" ht="15">
      <c r="A16" s="1872" t="s">
        <v>1942</v>
      </c>
      <c r="B16" s="1852">
        <f t="shared" si="1"/>
        <v>2172</v>
      </c>
      <c r="C16" s="1242">
        <v>688</v>
      </c>
      <c r="D16" s="1242">
        <v>495</v>
      </c>
      <c r="E16" s="1242">
        <v>597</v>
      </c>
      <c r="F16" s="1242">
        <v>392</v>
      </c>
      <c r="G16" s="1851" t="s">
        <v>38</v>
      </c>
    </row>
    <row r="17" spans="1:10" ht="15">
      <c r="A17" s="1872" t="s">
        <v>1943</v>
      </c>
      <c r="B17" s="1852">
        <f t="shared" si="1"/>
        <v>2477</v>
      </c>
      <c r="C17" s="1242">
        <v>737</v>
      </c>
      <c r="D17" s="1242">
        <v>926</v>
      </c>
      <c r="E17" s="1242">
        <v>545</v>
      </c>
      <c r="F17" s="1242">
        <v>269</v>
      </c>
      <c r="G17" s="1851" t="s">
        <v>1944</v>
      </c>
    </row>
    <row r="18" spans="1:10" ht="15">
      <c r="A18" s="1872" t="s">
        <v>1945</v>
      </c>
      <c r="B18" s="1852">
        <f t="shared" si="1"/>
        <v>947</v>
      </c>
      <c r="C18" s="1242">
        <v>442</v>
      </c>
      <c r="D18" s="1242">
        <v>107</v>
      </c>
      <c r="E18" s="1242">
        <v>257</v>
      </c>
      <c r="F18" s="1242">
        <v>141</v>
      </c>
      <c r="G18" s="1851" t="s">
        <v>40</v>
      </c>
    </row>
    <row r="19" spans="1:10" ht="15">
      <c r="A19" s="1872" t="s">
        <v>1946</v>
      </c>
      <c r="B19" s="1852">
        <f t="shared" si="1"/>
        <v>4344</v>
      </c>
      <c r="C19" s="1242">
        <v>1903</v>
      </c>
      <c r="D19" s="1242">
        <v>1136</v>
      </c>
      <c r="E19" s="1242">
        <v>996</v>
      </c>
      <c r="F19" s="1242">
        <v>309</v>
      </c>
      <c r="G19" s="1851" t="s">
        <v>44</v>
      </c>
    </row>
    <row r="20" spans="1:10" s="1852" customFormat="1" ht="15" customHeight="1">
      <c r="A20" s="1858" t="s">
        <v>1243</v>
      </c>
      <c r="B20" s="1847">
        <f>SUM(B21:B28)</f>
        <v>23775</v>
      </c>
      <c r="C20" s="1847">
        <f t="shared" ref="C20:F20" si="2">SUM(C21:C28)</f>
        <v>10456</v>
      </c>
      <c r="D20" s="1847">
        <f t="shared" si="2"/>
        <v>4970</v>
      </c>
      <c r="E20" s="1847">
        <f t="shared" si="2"/>
        <v>5483</v>
      </c>
      <c r="F20" s="1847">
        <f t="shared" si="2"/>
        <v>2866</v>
      </c>
      <c r="G20" s="1859" t="s">
        <v>48</v>
      </c>
    </row>
    <row r="21" spans="1:10" s="1852" customFormat="1" ht="15" customHeight="1">
      <c r="A21" s="2356" t="s">
        <v>1885</v>
      </c>
      <c r="B21" s="1850">
        <f t="shared" ref="B21:B28" si="3">SUM(C21:F21)</f>
        <v>9479</v>
      </c>
      <c r="C21" s="1242">
        <v>5323</v>
      </c>
      <c r="D21" s="1242">
        <v>1759</v>
      </c>
      <c r="E21" s="1242">
        <v>1685</v>
      </c>
      <c r="F21" s="1242">
        <v>712</v>
      </c>
      <c r="G21" s="2354" t="s">
        <v>1887</v>
      </c>
    </row>
    <row r="22" spans="1:10" s="1852" customFormat="1" ht="15" customHeight="1">
      <c r="A22" s="2357" t="s">
        <v>1886</v>
      </c>
      <c r="B22" s="1850">
        <f t="shared" si="3"/>
        <v>2741</v>
      </c>
      <c r="C22" s="1242">
        <v>1085</v>
      </c>
      <c r="D22" s="1242">
        <v>589</v>
      </c>
      <c r="E22" s="1242">
        <v>628</v>
      </c>
      <c r="F22" s="1242">
        <v>439</v>
      </c>
      <c r="G22" s="2358" t="s">
        <v>1889</v>
      </c>
    </row>
    <row r="23" spans="1:10" s="1852" customFormat="1" ht="15" customHeight="1">
      <c r="A23" s="2359" t="s">
        <v>1888</v>
      </c>
      <c r="B23" s="1850">
        <f t="shared" si="3"/>
        <v>864</v>
      </c>
      <c r="C23" s="1242">
        <v>129</v>
      </c>
      <c r="D23" s="1242">
        <v>293</v>
      </c>
      <c r="E23" s="1242">
        <v>307</v>
      </c>
      <c r="F23" s="1242">
        <v>135</v>
      </c>
      <c r="G23" s="2354" t="s">
        <v>1408</v>
      </c>
      <c r="J23" s="2362"/>
    </row>
    <row r="24" spans="1:10" s="1852" customFormat="1" ht="15" customHeight="1">
      <c r="A24" s="2359" t="s">
        <v>1890</v>
      </c>
      <c r="B24" s="1850">
        <f t="shared" si="3"/>
        <v>1053</v>
      </c>
      <c r="C24" s="1242">
        <v>298</v>
      </c>
      <c r="D24" s="1242">
        <v>202</v>
      </c>
      <c r="E24" s="1242">
        <v>333</v>
      </c>
      <c r="F24" s="1242">
        <v>220</v>
      </c>
      <c r="G24" s="2354" t="s">
        <v>58</v>
      </c>
    </row>
    <row r="25" spans="1:10" s="1852" customFormat="1" ht="15" customHeight="1">
      <c r="A25" s="2360" t="s">
        <v>1891</v>
      </c>
      <c r="B25" s="1850">
        <f t="shared" si="3"/>
        <v>5983</v>
      </c>
      <c r="C25" s="1242">
        <v>2667</v>
      </c>
      <c r="D25" s="1242">
        <v>1285</v>
      </c>
      <c r="E25" s="1242">
        <v>1408</v>
      </c>
      <c r="F25" s="1242">
        <v>623</v>
      </c>
      <c r="G25" s="2354" t="s">
        <v>60</v>
      </c>
    </row>
    <row r="26" spans="1:10" s="1852" customFormat="1" ht="15" customHeight="1">
      <c r="A26" s="2359" t="s">
        <v>63</v>
      </c>
      <c r="B26" s="1850">
        <f t="shared" si="3"/>
        <v>2147</v>
      </c>
      <c r="C26" s="1242">
        <v>685</v>
      </c>
      <c r="D26" s="1242">
        <v>562</v>
      </c>
      <c r="E26" s="1242">
        <v>506</v>
      </c>
      <c r="F26" s="1242">
        <v>394</v>
      </c>
      <c r="G26" s="2361" t="s">
        <v>64</v>
      </c>
    </row>
    <row r="27" spans="1:10" s="1852" customFormat="1" ht="15" customHeight="1">
      <c r="A27" s="2359" t="s">
        <v>2118</v>
      </c>
      <c r="B27" s="1850">
        <f t="shared" si="3"/>
        <v>157</v>
      </c>
      <c r="C27" s="1242">
        <v>37</v>
      </c>
      <c r="D27" s="2477" t="s">
        <v>1573</v>
      </c>
      <c r="E27" s="1242">
        <v>56</v>
      </c>
      <c r="F27" s="1242">
        <v>64</v>
      </c>
      <c r="G27" s="2361" t="s">
        <v>1892</v>
      </c>
    </row>
    <row r="28" spans="1:10" s="1852" customFormat="1" ht="15" customHeight="1">
      <c r="A28" s="2476" t="s">
        <v>2660</v>
      </c>
      <c r="B28" s="1850">
        <f t="shared" si="3"/>
        <v>1351</v>
      </c>
      <c r="C28" s="1850">
        <v>232</v>
      </c>
      <c r="D28" s="1850">
        <v>280</v>
      </c>
      <c r="E28" s="1850">
        <v>560</v>
      </c>
      <c r="F28" s="1850">
        <v>279</v>
      </c>
      <c r="G28" s="2361" t="s">
        <v>2661</v>
      </c>
    </row>
    <row r="29" spans="1:10" ht="14.25">
      <c r="A29" s="1876" t="s">
        <v>639</v>
      </c>
      <c r="B29" s="1848">
        <f>SUM(B30:B37)</f>
        <v>30765</v>
      </c>
      <c r="C29" s="1848">
        <f t="shared" ref="C29:F29" si="4">SUM(C30:C37)</f>
        <v>14633</v>
      </c>
      <c r="D29" s="1848">
        <f t="shared" si="4"/>
        <v>7324</v>
      </c>
      <c r="E29" s="1848">
        <f t="shared" si="4"/>
        <v>6238</v>
      </c>
      <c r="F29" s="1848">
        <f t="shared" si="4"/>
        <v>2570</v>
      </c>
      <c r="G29" s="1769" t="s">
        <v>1336</v>
      </c>
    </row>
    <row r="30" spans="1:10" s="1878" customFormat="1" ht="15">
      <c r="A30" s="1877" t="s">
        <v>1927</v>
      </c>
      <c r="B30" s="1852">
        <f>SUM(C30:F30)</f>
        <v>11796</v>
      </c>
      <c r="C30" s="1242">
        <v>6917</v>
      </c>
      <c r="D30" s="1242">
        <v>2260</v>
      </c>
      <c r="E30" s="1242">
        <v>1741</v>
      </c>
      <c r="F30" s="1242">
        <v>878</v>
      </c>
      <c r="G30" s="1879" t="s">
        <v>1928</v>
      </c>
    </row>
    <row r="31" spans="1:10" ht="15">
      <c r="A31" s="1872" t="s">
        <v>1929</v>
      </c>
      <c r="B31" s="1852">
        <f t="shared" ref="B31:B37" si="5">SUM(C31:F31)</f>
        <v>10988</v>
      </c>
      <c r="C31" s="1242">
        <v>5040</v>
      </c>
      <c r="D31" s="1242">
        <v>3031</v>
      </c>
      <c r="E31" s="1242">
        <v>2096</v>
      </c>
      <c r="F31" s="1242">
        <v>821</v>
      </c>
      <c r="G31" s="1879" t="s">
        <v>706</v>
      </c>
    </row>
    <row r="32" spans="1:10" ht="15">
      <c r="A32" s="1872" t="s">
        <v>1930</v>
      </c>
      <c r="B32" s="1852">
        <f t="shared" si="5"/>
        <v>416</v>
      </c>
      <c r="C32" s="1242">
        <v>126</v>
      </c>
      <c r="D32" s="1242">
        <v>62</v>
      </c>
      <c r="E32" s="1242">
        <v>175</v>
      </c>
      <c r="F32" s="1242">
        <v>53</v>
      </c>
      <c r="G32" s="1880" t="s">
        <v>70</v>
      </c>
    </row>
    <row r="33" spans="1:7" ht="15">
      <c r="A33" s="1872" t="s">
        <v>1931</v>
      </c>
      <c r="B33" s="1852">
        <f t="shared" si="5"/>
        <v>799</v>
      </c>
      <c r="C33" s="1242">
        <v>225</v>
      </c>
      <c r="D33" s="1242">
        <v>216</v>
      </c>
      <c r="E33" s="1242">
        <v>224</v>
      </c>
      <c r="F33" s="1242">
        <v>134</v>
      </c>
      <c r="G33" s="1880" t="s">
        <v>72</v>
      </c>
    </row>
    <row r="34" spans="1:7" ht="15">
      <c r="A34" s="1872" t="s">
        <v>1932</v>
      </c>
      <c r="B34" s="1852">
        <f t="shared" si="5"/>
        <v>1068</v>
      </c>
      <c r="C34" s="1242">
        <v>621</v>
      </c>
      <c r="D34" s="1242">
        <v>208</v>
      </c>
      <c r="E34" s="1242">
        <v>160</v>
      </c>
      <c r="F34" s="1242">
        <v>79</v>
      </c>
      <c r="G34" s="1880" t="s">
        <v>1409</v>
      </c>
    </row>
    <row r="35" spans="1:7" ht="15">
      <c r="A35" s="1872" t="s">
        <v>1933</v>
      </c>
      <c r="B35" s="1852">
        <f t="shared" si="5"/>
        <v>1810</v>
      </c>
      <c r="C35" s="1242">
        <v>574</v>
      </c>
      <c r="D35" s="1242">
        <v>531</v>
      </c>
      <c r="E35" s="1242">
        <v>540</v>
      </c>
      <c r="F35" s="1242">
        <v>165</v>
      </c>
      <c r="G35" s="1880" t="s">
        <v>77</v>
      </c>
    </row>
    <row r="36" spans="1:7" ht="15">
      <c r="A36" s="1872" t="s">
        <v>1934</v>
      </c>
      <c r="B36" s="1852">
        <f t="shared" si="5"/>
        <v>1562</v>
      </c>
      <c r="C36" s="1242">
        <v>377</v>
      </c>
      <c r="D36" s="1242">
        <v>296</v>
      </c>
      <c r="E36" s="1242">
        <v>721</v>
      </c>
      <c r="F36" s="1242">
        <v>168</v>
      </c>
      <c r="G36" s="1880" t="s">
        <v>79</v>
      </c>
    </row>
    <row r="37" spans="1:7" ht="15">
      <c r="A37" s="1872" t="s">
        <v>1935</v>
      </c>
      <c r="B37" s="1852">
        <f t="shared" si="5"/>
        <v>2326</v>
      </c>
      <c r="C37" s="1242">
        <v>753</v>
      </c>
      <c r="D37" s="1242">
        <v>720</v>
      </c>
      <c r="E37" s="1242">
        <v>581</v>
      </c>
      <c r="F37" s="1242">
        <v>272</v>
      </c>
      <c r="G37" s="1880" t="s">
        <v>81</v>
      </c>
    </row>
    <row r="38" spans="1:7" s="1852" customFormat="1" ht="15" customHeight="1">
      <c r="A38" s="1876" t="s">
        <v>1246</v>
      </c>
      <c r="B38" s="1848">
        <f>SUM(B39:B45)</f>
        <v>43329</v>
      </c>
      <c r="C38" s="1848">
        <f t="shared" ref="C38:F38" si="6">SUM(C39:C45)</f>
        <v>26184</v>
      </c>
      <c r="D38" s="1848">
        <f t="shared" si="6"/>
        <v>6695</v>
      </c>
      <c r="E38" s="1848">
        <f t="shared" si="6"/>
        <v>6651</v>
      </c>
      <c r="F38" s="1848">
        <f t="shared" si="6"/>
        <v>3799</v>
      </c>
      <c r="G38" s="1769" t="s">
        <v>1339</v>
      </c>
    </row>
    <row r="39" spans="1:7" s="1852" customFormat="1" ht="15" customHeight="1">
      <c r="A39" s="1872" t="s">
        <v>1913</v>
      </c>
      <c r="B39" s="1852">
        <f>SUM(C39:F39)</f>
        <v>12220</v>
      </c>
      <c r="C39" s="1242">
        <v>9418</v>
      </c>
      <c r="D39" s="1242">
        <v>1389</v>
      </c>
      <c r="E39" s="1242">
        <v>1224</v>
      </c>
      <c r="F39" s="1242">
        <v>189</v>
      </c>
      <c r="G39" s="1851" t="s">
        <v>91</v>
      </c>
    </row>
    <row r="40" spans="1:7" s="1852" customFormat="1" ht="15" customHeight="1">
      <c r="A40" s="1877" t="s">
        <v>1914</v>
      </c>
      <c r="B40" s="1852">
        <f t="shared" ref="B40:B45" si="7">SUM(C40:F40)</f>
        <v>9582</v>
      </c>
      <c r="C40" s="1242">
        <v>6575</v>
      </c>
      <c r="D40" s="1242">
        <v>1406</v>
      </c>
      <c r="E40" s="1242">
        <v>902</v>
      </c>
      <c r="F40" s="1242">
        <v>699</v>
      </c>
      <c r="G40" s="1856" t="s">
        <v>1915</v>
      </c>
    </row>
    <row r="41" spans="1:7" s="1852" customFormat="1" ht="15" customHeight="1">
      <c r="A41" s="1872" t="s">
        <v>1916</v>
      </c>
      <c r="B41" s="1852">
        <f t="shared" si="7"/>
        <v>5525</v>
      </c>
      <c r="C41" s="1242">
        <v>3186</v>
      </c>
      <c r="D41" s="1242">
        <v>950</v>
      </c>
      <c r="E41" s="1242">
        <v>834</v>
      </c>
      <c r="F41" s="1242">
        <v>555</v>
      </c>
      <c r="G41" s="1856" t="s">
        <v>99</v>
      </c>
    </row>
    <row r="42" spans="1:7" s="1852" customFormat="1" ht="15" customHeight="1">
      <c r="A42" s="1872" t="s">
        <v>1917</v>
      </c>
      <c r="B42" s="1852">
        <f t="shared" si="7"/>
        <v>8780</v>
      </c>
      <c r="C42" s="1242">
        <v>4394</v>
      </c>
      <c r="D42" s="1242">
        <v>1491</v>
      </c>
      <c r="E42" s="1242">
        <v>1595</v>
      </c>
      <c r="F42" s="1242">
        <v>1300</v>
      </c>
      <c r="G42" s="1851" t="s">
        <v>87</v>
      </c>
    </row>
    <row r="43" spans="1:7" s="1852" customFormat="1" ht="15" customHeight="1">
      <c r="A43" s="1872" t="s">
        <v>1918</v>
      </c>
      <c r="B43" s="1852">
        <f t="shared" si="7"/>
        <v>3355</v>
      </c>
      <c r="C43" s="1242">
        <v>1407</v>
      </c>
      <c r="D43" s="1242">
        <v>638</v>
      </c>
      <c r="E43" s="1242">
        <v>790</v>
      </c>
      <c r="F43" s="1242">
        <v>520</v>
      </c>
      <c r="G43" s="1851" t="s">
        <v>89</v>
      </c>
    </row>
    <row r="44" spans="1:7" s="1852" customFormat="1" ht="15" customHeight="1">
      <c r="A44" s="1877" t="s">
        <v>1919</v>
      </c>
      <c r="B44" s="1852">
        <f t="shared" si="7"/>
        <v>2565</v>
      </c>
      <c r="C44" s="1242">
        <v>741</v>
      </c>
      <c r="D44" s="1242">
        <v>540</v>
      </c>
      <c r="E44" s="1242">
        <v>918</v>
      </c>
      <c r="F44" s="1242">
        <v>366</v>
      </c>
      <c r="G44" s="1851" t="s">
        <v>95</v>
      </c>
    </row>
    <row r="45" spans="1:7" s="1852" customFormat="1" ht="15" customHeight="1">
      <c r="A45" s="1872" t="s">
        <v>1920</v>
      </c>
      <c r="B45" s="1852">
        <f t="shared" si="7"/>
        <v>1302</v>
      </c>
      <c r="C45" s="1242">
        <v>463</v>
      </c>
      <c r="D45" s="1242">
        <v>281</v>
      </c>
      <c r="E45" s="1242">
        <v>388</v>
      </c>
      <c r="F45" s="1242">
        <v>170</v>
      </c>
      <c r="G45" s="1851" t="s">
        <v>97</v>
      </c>
    </row>
    <row r="46" spans="1:7" s="1848" customFormat="1" ht="15" customHeight="1">
      <c r="A46" s="1876" t="s">
        <v>1921</v>
      </c>
      <c r="B46" s="1848">
        <f>SUM(B47:B51)</f>
        <v>19917</v>
      </c>
      <c r="C46" s="1848">
        <f t="shared" ref="C46:F46" si="8">SUM(C47:C51)</f>
        <v>8702</v>
      </c>
      <c r="D46" s="1848">
        <f t="shared" si="8"/>
        <v>5401</v>
      </c>
      <c r="E46" s="1848">
        <f t="shared" si="8"/>
        <v>4040</v>
      </c>
      <c r="F46" s="1848">
        <f t="shared" si="8"/>
        <v>1774</v>
      </c>
      <c r="G46" s="1769" t="s">
        <v>1249</v>
      </c>
    </row>
    <row r="47" spans="1:7" ht="15" customHeight="1">
      <c r="A47" s="1872" t="s">
        <v>1922</v>
      </c>
      <c r="B47" s="1852">
        <f>SUM(C47:F47)</f>
        <v>1303</v>
      </c>
      <c r="C47" s="1242">
        <v>415</v>
      </c>
      <c r="D47" s="1242">
        <v>407</v>
      </c>
      <c r="E47" s="1242">
        <v>317</v>
      </c>
      <c r="F47" s="1242">
        <v>164</v>
      </c>
      <c r="G47" s="1851" t="s">
        <v>103</v>
      </c>
    </row>
    <row r="48" spans="1:7" s="1832" customFormat="1" ht="15" customHeight="1">
      <c r="A48" s="1877" t="s">
        <v>1923</v>
      </c>
      <c r="B48" s="1852">
        <f t="shared" ref="B48:B51" si="9">SUM(C48:F48)</f>
        <v>7563</v>
      </c>
      <c r="C48" s="1242">
        <v>3507</v>
      </c>
      <c r="D48" s="1242">
        <v>2335</v>
      </c>
      <c r="E48" s="1242">
        <v>1185</v>
      </c>
      <c r="F48" s="1242">
        <v>536</v>
      </c>
      <c r="G48" s="1851" t="s">
        <v>105</v>
      </c>
    </row>
    <row r="49" spans="1:7" ht="17.25" customHeight="1">
      <c r="A49" s="1872" t="s">
        <v>1924</v>
      </c>
      <c r="B49" s="1852">
        <f t="shared" si="9"/>
        <v>1811</v>
      </c>
      <c r="C49" s="1242">
        <v>582</v>
      </c>
      <c r="D49" s="1242">
        <v>434</v>
      </c>
      <c r="E49" s="1242">
        <v>507</v>
      </c>
      <c r="F49" s="1242">
        <v>288</v>
      </c>
      <c r="G49" s="1851" t="s">
        <v>107</v>
      </c>
    </row>
    <row r="50" spans="1:7" ht="15">
      <c r="A50" s="1872" t="s">
        <v>1925</v>
      </c>
      <c r="B50" s="1852">
        <f t="shared" si="9"/>
        <v>2643</v>
      </c>
      <c r="C50" s="1242">
        <v>1124</v>
      </c>
      <c r="D50" s="1242">
        <v>506</v>
      </c>
      <c r="E50" s="1242">
        <v>703</v>
      </c>
      <c r="F50" s="1242">
        <v>310</v>
      </c>
      <c r="G50" s="1851" t="s">
        <v>109</v>
      </c>
    </row>
    <row r="51" spans="1:7" ht="15">
      <c r="A51" s="1872" t="s">
        <v>1926</v>
      </c>
      <c r="B51" s="1852">
        <f t="shared" si="9"/>
        <v>6597</v>
      </c>
      <c r="C51" s="1242">
        <v>3074</v>
      </c>
      <c r="D51" s="1242">
        <v>1719</v>
      </c>
      <c r="E51" s="1242">
        <v>1328</v>
      </c>
      <c r="F51" s="1242">
        <v>476</v>
      </c>
      <c r="G51" s="1851" t="s">
        <v>111</v>
      </c>
    </row>
    <row r="52" spans="1:7" s="1852" customFormat="1" ht="15" customHeight="1">
      <c r="A52" s="1860"/>
      <c r="B52" s="1861"/>
      <c r="C52" s="1861"/>
      <c r="D52" s="1862"/>
      <c r="E52" s="1862"/>
      <c r="F52" s="1862"/>
      <c r="G52" s="1605"/>
    </row>
    <row r="53" spans="1:7" s="1852" customFormat="1" ht="12.75" customHeight="1">
      <c r="A53" s="1863"/>
      <c r="B53" s="1838"/>
      <c r="C53" s="1838"/>
      <c r="D53" s="1597"/>
      <c r="E53" s="1597"/>
      <c r="F53" s="1597"/>
      <c r="G53" s="1605"/>
    </row>
    <row r="54" spans="1:7" s="1852" customFormat="1" ht="12.75" customHeight="1">
      <c r="A54" s="1863"/>
      <c r="B54" s="1838"/>
      <c r="C54" s="1838"/>
      <c r="D54" s="1597"/>
      <c r="E54" s="1597"/>
      <c r="F54" s="1597"/>
      <c r="G54" s="1605"/>
    </row>
    <row r="55" spans="1:7" s="1852" customFormat="1" ht="12.75" customHeight="1">
      <c r="A55" s="1860"/>
      <c r="B55" s="1838"/>
      <c r="C55" s="1838"/>
      <c r="D55" s="1838"/>
      <c r="E55" s="1838"/>
      <c r="F55" s="1838"/>
      <c r="G55" s="1605"/>
    </row>
    <row r="56" spans="1:7" s="1852" customFormat="1" ht="12.75" customHeight="1">
      <c r="A56" s="1864"/>
      <c r="B56" s="1775"/>
      <c r="C56" s="1775"/>
      <c r="D56" s="1775"/>
      <c r="E56" s="1775"/>
      <c r="F56" s="1775"/>
      <c r="G56" s="1775"/>
    </row>
    <row r="57" spans="1:7" s="1852" customFormat="1" ht="12.75" customHeight="1">
      <c r="A57" s="1775"/>
      <c r="B57" s="1838"/>
      <c r="C57" s="1838"/>
      <c r="D57" s="1597"/>
      <c r="E57" s="1597"/>
      <c r="F57" s="1597"/>
      <c r="G57" s="1605"/>
    </row>
    <row r="58" spans="1:7" s="1852" customFormat="1" ht="12.75" customHeight="1">
      <c r="A58" s="1860"/>
      <c r="B58" s="1838"/>
      <c r="C58" s="1838"/>
      <c r="D58" s="1597"/>
      <c r="E58" s="1597"/>
      <c r="F58" s="1597"/>
      <c r="G58" s="1605"/>
    </row>
    <row r="59" spans="1:7" s="1852" customFormat="1" ht="12.75" customHeight="1">
      <c r="A59" s="1834" t="s">
        <v>1280</v>
      </c>
      <c r="B59" s="1836"/>
      <c r="C59" s="1836"/>
      <c r="D59" s="1836"/>
      <c r="E59" s="1836"/>
      <c r="F59" s="1836"/>
      <c r="G59" s="1596" t="s">
        <v>1281</v>
      </c>
    </row>
    <row r="60" spans="1:7" s="1852" customFormat="1" ht="12.75" customHeight="1">
      <c r="B60" s="1603"/>
      <c r="C60" s="1597"/>
      <c r="D60" s="1597"/>
      <c r="E60" s="1597"/>
      <c r="F60" s="1597"/>
      <c r="G60" s="1598"/>
    </row>
    <row r="61" spans="1:7" s="1852" customFormat="1" ht="26.25" customHeight="1">
      <c r="A61" s="1599" t="s">
        <v>2691</v>
      </c>
      <c r="B61" s="1840"/>
      <c r="C61" s="1841"/>
      <c r="D61" s="1841"/>
      <c r="E61" s="2687" t="s">
        <v>2690</v>
      </c>
      <c r="F61" s="2687"/>
      <c r="G61" s="2687"/>
    </row>
    <row r="62" spans="1:7" s="1852" customFormat="1" ht="24" customHeight="1">
      <c r="A62" s="1599" t="s">
        <v>2665</v>
      </c>
      <c r="B62" s="1603"/>
      <c r="C62" s="1597"/>
      <c r="D62" s="1597"/>
      <c r="E62" s="2688" t="s">
        <v>2664</v>
      </c>
      <c r="F62" s="2688"/>
      <c r="G62" s="2688"/>
    </row>
    <row r="63" spans="1:7" s="1852" customFormat="1" ht="23.1" customHeight="1">
      <c r="A63" s="2486"/>
      <c r="B63" s="1603"/>
      <c r="C63" s="1597"/>
      <c r="D63" s="1597"/>
      <c r="E63" s="1597"/>
      <c r="F63" s="1831"/>
      <c r="G63" s="1865"/>
    </row>
    <row r="64" spans="1:7" s="1852" customFormat="1" ht="17.45" customHeight="1">
      <c r="A64" s="1599" t="s">
        <v>1900</v>
      </c>
      <c r="B64" s="1603"/>
      <c r="C64" s="1597"/>
      <c r="D64" s="1597"/>
      <c r="E64" s="1597"/>
      <c r="F64" s="1831"/>
      <c r="G64" s="1601"/>
    </row>
    <row r="65" spans="1:7" s="1852" customFormat="1" ht="15" customHeight="1">
      <c r="A65" s="2472" t="s">
        <v>2236</v>
      </c>
      <c r="B65" s="1603" t="s">
        <v>11</v>
      </c>
      <c r="C65" s="1843" t="s">
        <v>1342</v>
      </c>
      <c r="D65" s="1844" t="s">
        <v>1343</v>
      </c>
      <c r="E65" s="1844" t="s">
        <v>1344</v>
      </c>
      <c r="F65" s="1843" t="s">
        <v>1345</v>
      </c>
      <c r="G65" s="2473" t="s">
        <v>2235</v>
      </c>
    </row>
    <row r="66" spans="1:7" s="1852" customFormat="1" ht="15" customHeight="1">
      <c r="B66" s="1838" t="s">
        <v>1843</v>
      </c>
      <c r="C66" s="1838" t="s">
        <v>1329</v>
      </c>
      <c r="D66" s="1838" t="s">
        <v>1303</v>
      </c>
      <c r="E66" s="1866" t="s">
        <v>1844</v>
      </c>
      <c r="F66" s="1866" t="s">
        <v>1845</v>
      </c>
      <c r="G66" s="1602"/>
    </row>
    <row r="67" spans="1:7" s="1852" customFormat="1" ht="15" customHeight="1">
      <c r="A67" s="1845"/>
      <c r="B67" s="1603"/>
      <c r="C67" s="1838" t="s">
        <v>1846</v>
      </c>
      <c r="D67" s="1597"/>
      <c r="E67" s="1838" t="s">
        <v>1346</v>
      </c>
      <c r="F67" s="1838" t="s">
        <v>1347</v>
      </c>
      <c r="G67" s="1600"/>
    </row>
    <row r="68" spans="1:7" s="1852" customFormat="1" ht="15" customHeight="1">
      <c r="A68" s="1603"/>
      <c r="B68" s="1852">
        <f>SUM(B60:B67)</f>
        <v>0</v>
      </c>
      <c r="C68" s="1852">
        <f>SUM(C60:C67)</f>
        <v>0</v>
      </c>
      <c r="D68" s="1852">
        <f>SUM(D60:D67)</f>
        <v>0</v>
      </c>
      <c r="E68" s="1852">
        <f>SUM(E60:E67)</f>
        <v>0</v>
      </c>
      <c r="F68" s="1852">
        <f>SUM(F60:F67)</f>
        <v>0</v>
      </c>
      <c r="G68" s="1597"/>
    </row>
    <row r="69" spans="1:7" s="1852" customFormat="1" ht="15" customHeight="1">
      <c r="A69" s="1867" t="s">
        <v>1901</v>
      </c>
      <c r="B69" s="1848">
        <f>SUM(B70:B78)</f>
        <v>71469</v>
      </c>
      <c r="C69" s="1848">
        <f t="shared" ref="C69:F69" si="10">SUM(C70:C78)</f>
        <v>40161</v>
      </c>
      <c r="D69" s="1848">
        <f t="shared" si="10"/>
        <v>17286</v>
      </c>
      <c r="E69" s="1848">
        <f t="shared" si="10"/>
        <v>10312</v>
      </c>
      <c r="F69" s="1848">
        <f t="shared" si="10"/>
        <v>3710</v>
      </c>
      <c r="G69" s="1769" t="s">
        <v>1902</v>
      </c>
    </row>
    <row r="70" spans="1:7" s="1852" customFormat="1" ht="15" customHeight="1">
      <c r="A70" s="1868" t="s">
        <v>120</v>
      </c>
      <c r="B70" s="1852">
        <f>SUM(C70:F70)</f>
        <v>40679</v>
      </c>
      <c r="C70" s="1242">
        <v>23747</v>
      </c>
      <c r="D70" s="1242">
        <v>10694</v>
      </c>
      <c r="E70" s="1242">
        <v>5101</v>
      </c>
      <c r="F70" s="1242">
        <v>1137</v>
      </c>
      <c r="G70" s="1869" t="s">
        <v>1903</v>
      </c>
    </row>
    <row r="71" spans="1:7" s="1852" customFormat="1" ht="15" customHeight="1">
      <c r="A71" s="1870" t="s">
        <v>1904</v>
      </c>
      <c r="B71" s="1852">
        <f t="shared" ref="B71:B78" si="11">SUM(C71:F71)</f>
        <v>6434</v>
      </c>
      <c r="C71" s="1242">
        <v>3188</v>
      </c>
      <c r="D71" s="1242">
        <v>1474</v>
      </c>
      <c r="E71" s="1242">
        <v>1170</v>
      </c>
      <c r="F71" s="1242">
        <v>602</v>
      </c>
      <c r="G71" s="1851" t="s">
        <v>1905</v>
      </c>
    </row>
    <row r="72" spans="1:7" s="1852" customFormat="1" ht="15" customHeight="1">
      <c r="A72" s="1871" t="s">
        <v>116</v>
      </c>
      <c r="B72" s="1852">
        <f t="shared" si="11"/>
        <v>1950</v>
      </c>
      <c r="C72" s="1242">
        <v>908</v>
      </c>
      <c r="D72" s="1242">
        <v>509</v>
      </c>
      <c r="E72" s="1242">
        <v>272</v>
      </c>
      <c r="F72" s="1242">
        <v>261</v>
      </c>
      <c r="G72" s="1851" t="s">
        <v>1906</v>
      </c>
    </row>
    <row r="73" spans="1:7" s="1852" customFormat="1" ht="15" customHeight="1">
      <c r="A73" s="1871" t="s">
        <v>118</v>
      </c>
      <c r="B73" s="1852">
        <f t="shared" si="11"/>
        <v>3310</v>
      </c>
      <c r="C73" s="1242">
        <v>1573</v>
      </c>
      <c r="D73" s="1242">
        <v>611</v>
      </c>
      <c r="E73" s="1242">
        <v>805</v>
      </c>
      <c r="F73" s="1242">
        <v>321</v>
      </c>
      <c r="G73" s="1606" t="s">
        <v>1907</v>
      </c>
    </row>
    <row r="74" spans="1:7" s="1852" customFormat="1" ht="15" customHeight="1">
      <c r="A74" s="1872" t="s">
        <v>122</v>
      </c>
      <c r="B74" s="1852">
        <f t="shared" si="11"/>
        <v>6688</v>
      </c>
      <c r="C74" s="1242">
        <v>2910</v>
      </c>
      <c r="D74" s="1242">
        <v>2170</v>
      </c>
      <c r="E74" s="1242">
        <v>1165</v>
      </c>
      <c r="F74" s="1242">
        <v>443</v>
      </c>
      <c r="G74" s="1606" t="s">
        <v>1908</v>
      </c>
    </row>
    <row r="75" spans="1:7" s="1852" customFormat="1" ht="15" customHeight="1">
      <c r="A75" s="1873" t="s">
        <v>124</v>
      </c>
      <c r="B75" s="1852">
        <f t="shared" si="11"/>
        <v>1347</v>
      </c>
      <c r="C75" s="1242">
        <v>721</v>
      </c>
      <c r="D75" s="1242">
        <v>194</v>
      </c>
      <c r="E75" s="1242">
        <v>286</v>
      </c>
      <c r="F75" s="1242">
        <v>146</v>
      </c>
      <c r="G75" s="1874" t="s">
        <v>1909</v>
      </c>
    </row>
    <row r="76" spans="1:7" s="1852" customFormat="1" ht="15" customHeight="1">
      <c r="A76" s="1875" t="s">
        <v>1910</v>
      </c>
      <c r="B76" s="1852">
        <f t="shared" si="11"/>
        <v>4183</v>
      </c>
      <c r="C76" s="1242">
        <v>3417</v>
      </c>
      <c r="D76" s="1242">
        <v>454</v>
      </c>
      <c r="E76" s="1242">
        <v>208</v>
      </c>
      <c r="F76" s="1242">
        <v>104</v>
      </c>
      <c r="G76" s="1606" t="s">
        <v>1911</v>
      </c>
    </row>
    <row r="77" spans="1:7" s="1852" customFormat="1" ht="15" customHeight="1">
      <c r="A77" s="1871" t="s">
        <v>130</v>
      </c>
      <c r="B77" s="1852">
        <f t="shared" si="11"/>
        <v>6186</v>
      </c>
      <c r="C77" s="1242">
        <v>3531</v>
      </c>
      <c r="D77" s="1242">
        <v>1066</v>
      </c>
      <c r="E77" s="1242">
        <v>1062</v>
      </c>
      <c r="F77" s="1242">
        <v>527</v>
      </c>
      <c r="G77" s="1606" t="s">
        <v>711</v>
      </c>
    </row>
    <row r="78" spans="1:7" s="1852" customFormat="1" ht="15" customHeight="1">
      <c r="A78" s="1872" t="s">
        <v>132</v>
      </c>
      <c r="B78" s="1852">
        <f t="shared" si="11"/>
        <v>692</v>
      </c>
      <c r="C78" s="1242">
        <v>166</v>
      </c>
      <c r="D78" s="1242">
        <v>114</v>
      </c>
      <c r="E78" s="1242">
        <v>243</v>
      </c>
      <c r="F78" s="1242">
        <v>169</v>
      </c>
      <c r="G78" s="1606" t="s">
        <v>1912</v>
      </c>
    </row>
    <row r="79" spans="1:7" s="1852" customFormat="1" ht="15" customHeight="1">
      <c r="A79" s="1846" t="s">
        <v>1871</v>
      </c>
      <c r="B79" s="1847">
        <f>SUM(B80:B87)</f>
        <v>24346</v>
      </c>
      <c r="C79" s="1847">
        <f t="shared" ref="C79:F79" si="12">SUM(C80:C87)</f>
        <v>11465</v>
      </c>
      <c r="D79" s="1847">
        <f t="shared" si="12"/>
        <v>7078</v>
      </c>
      <c r="E79" s="1847">
        <f t="shared" si="12"/>
        <v>4177</v>
      </c>
      <c r="F79" s="1847">
        <f t="shared" si="12"/>
        <v>1626</v>
      </c>
      <c r="G79" s="1769" t="s">
        <v>1338</v>
      </c>
    </row>
    <row r="80" spans="1:7" s="1852" customFormat="1" ht="15" customHeight="1">
      <c r="A80" s="1854" t="s">
        <v>1872</v>
      </c>
      <c r="B80" s="1850">
        <f>SUM(C80:F80)</f>
        <v>12989</v>
      </c>
      <c r="C80" s="1242">
        <v>6729</v>
      </c>
      <c r="D80" s="1242">
        <v>3843</v>
      </c>
      <c r="E80" s="1242">
        <v>1723</v>
      </c>
      <c r="F80" s="1242">
        <v>694</v>
      </c>
      <c r="G80" s="1856" t="s">
        <v>1873</v>
      </c>
    </row>
    <row r="81" spans="1:7" s="1852" customFormat="1" ht="15" customHeight="1">
      <c r="A81" s="1854" t="s">
        <v>1874</v>
      </c>
      <c r="B81" s="1850">
        <f t="shared" ref="B81:B87" si="13">SUM(C81:F81)</f>
        <v>343</v>
      </c>
      <c r="C81" s="1242">
        <v>152</v>
      </c>
      <c r="D81" s="1242">
        <v>110</v>
      </c>
      <c r="E81" s="1242">
        <v>81</v>
      </c>
      <c r="F81" s="1917" t="s">
        <v>1573</v>
      </c>
      <c r="G81" s="1851" t="s">
        <v>1875</v>
      </c>
    </row>
    <row r="82" spans="1:7" s="1852" customFormat="1" ht="15" customHeight="1">
      <c r="A82" s="1854" t="s">
        <v>1876</v>
      </c>
      <c r="B82" s="1850">
        <f t="shared" si="13"/>
        <v>523</v>
      </c>
      <c r="C82" s="1917" t="s">
        <v>1573</v>
      </c>
      <c r="D82" s="1917" t="s">
        <v>1573</v>
      </c>
      <c r="E82" s="1242">
        <v>371</v>
      </c>
      <c r="F82" s="1242">
        <v>152</v>
      </c>
      <c r="G82" s="1851" t="s">
        <v>1877</v>
      </c>
    </row>
    <row r="83" spans="1:7" s="1852" customFormat="1" ht="15" customHeight="1">
      <c r="A83" s="1854" t="s">
        <v>2117</v>
      </c>
      <c r="B83" s="1850">
        <f t="shared" si="13"/>
        <v>1684</v>
      </c>
      <c r="C83" s="1242">
        <v>939</v>
      </c>
      <c r="D83" s="1242">
        <v>392</v>
      </c>
      <c r="E83" s="1242">
        <v>243</v>
      </c>
      <c r="F83" s="1242">
        <v>110</v>
      </c>
      <c r="G83" s="1851" t="s">
        <v>1878</v>
      </c>
    </row>
    <row r="84" spans="1:7" s="1852" customFormat="1" ht="15" customHeight="1">
      <c r="A84" s="1854" t="s">
        <v>1879</v>
      </c>
      <c r="B84" s="1850">
        <f t="shared" si="13"/>
        <v>1767</v>
      </c>
      <c r="C84" s="1242">
        <v>655</v>
      </c>
      <c r="D84" s="1242">
        <v>557</v>
      </c>
      <c r="E84" s="1242">
        <v>386</v>
      </c>
      <c r="F84" s="1242">
        <v>169</v>
      </c>
      <c r="G84" s="1851" t="s">
        <v>1880</v>
      </c>
    </row>
    <row r="85" spans="1:7" s="1852" customFormat="1" ht="15" customHeight="1">
      <c r="A85" s="1854" t="s">
        <v>1881</v>
      </c>
      <c r="B85" s="1850">
        <f t="shared" si="13"/>
        <v>1226</v>
      </c>
      <c r="C85" s="1242">
        <v>297</v>
      </c>
      <c r="D85" s="1242">
        <v>348</v>
      </c>
      <c r="E85" s="1242">
        <v>466</v>
      </c>
      <c r="F85" s="1242">
        <v>115</v>
      </c>
      <c r="G85" s="1851" t="s">
        <v>782</v>
      </c>
    </row>
    <row r="86" spans="1:7" s="1852" customFormat="1" ht="15" customHeight="1">
      <c r="A86" s="1849" t="s">
        <v>148</v>
      </c>
      <c r="B86" s="1850">
        <f t="shared" si="13"/>
        <v>4998</v>
      </c>
      <c r="C86" s="1242">
        <v>2510</v>
      </c>
      <c r="D86" s="1242">
        <v>1625</v>
      </c>
      <c r="E86" s="1242">
        <v>583</v>
      </c>
      <c r="F86" s="1242">
        <v>280</v>
      </c>
      <c r="G86" s="1851" t="s">
        <v>1882</v>
      </c>
    </row>
    <row r="87" spans="1:7" s="1852" customFormat="1" ht="15" customHeight="1">
      <c r="A87" s="1849" t="s">
        <v>1883</v>
      </c>
      <c r="B87" s="1850">
        <f t="shared" si="13"/>
        <v>816</v>
      </c>
      <c r="C87" s="1242">
        <v>183</v>
      </c>
      <c r="D87" s="1242">
        <v>203</v>
      </c>
      <c r="E87" s="1242">
        <v>324</v>
      </c>
      <c r="F87" s="1242">
        <v>106</v>
      </c>
      <c r="G87" s="1606" t="s">
        <v>1884</v>
      </c>
    </row>
    <row r="88" spans="1:7" s="1852" customFormat="1" ht="15" customHeight="1">
      <c r="A88" s="1858" t="s">
        <v>647</v>
      </c>
      <c r="B88" s="1847">
        <f>SUM(B89:B93)</f>
        <v>10156</v>
      </c>
      <c r="C88" s="1847">
        <f t="shared" ref="C88:F88" si="14">SUM(C89:C93)</f>
        <v>4704</v>
      </c>
      <c r="D88" s="1847">
        <f t="shared" si="14"/>
        <v>2180</v>
      </c>
      <c r="E88" s="1847">
        <f t="shared" si="14"/>
        <v>1897</v>
      </c>
      <c r="F88" s="1847">
        <f t="shared" si="14"/>
        <v>1375</v>
      </c>
      <c r="G88" s="1604" t="s">
        <v>1334</v>
      </c>
    </row>
    <row r="89" spans="1:7" s="1852" customFormat="1" ht="15" customHeight="1">
      <c r="A89" s="1849" t="s">
        <v>153</v>
      </c>
      <c r="B89" s="1850">
        <f>SUM(C89:F89)</f>
        <v>4776</v>
      </c>
      <c r="C89" s="1242">
        <v>2203</v>
      </c>
      <c r="D89" s="1242">
        <v>1112</v>
      </c>
      <c r="E89" s="1242">
        <v>814</v>
      </c>
      <c r="F89" s="1242">
        <v>647</v>
      </c>
      <c r="G89" s="1851" t="s">
        <v>1893</v>
      </c>
    </row>
    <row r="90" spans="1:7" s="1852" customFormat="1" ht="15" customHeight="1">
      <c r="A90" s="1849" t="s">
        <v>155</v>
      </c>
      <c r="B90" s="1850">
        <f t="shared" ref="B90:B93" si="15">SUM(C90:F90)</f>
        <v>740</v>
      </c>
      <c r="C90" s="1242">
        <v>265</v>
      </c>
      <c r="D90" s="1242">
        <v>166</v>
      </c>
      <c r="E90" s="1242">
        <v>172</v>
      </c>
      <c r="F90" s="1242">
        <v>137</v>
      </c>
      <c r="G90" s="1851" t="s">
        <v>1895</v>
      </c>
    </row>
    <row r="91" spans="1:7" s="1852" customFormat="1" ht="15" customHeight="1">
      <c r="A91" s="1849" t="s">
        <v>1894</v>
      </c>
      <c r="B91" s="1850">
        <f t="shared" si="15"/>
        <v>2602</v>
      </c>
      <c r="C91" s="1242">
        <v>1379</v>
      </c>
      <c r="D91" s="1242">
        <v>584</v>
      </c>
      <c r="E91" s="1242">
        <v>369</v>
      </c>
      <c r="F91" s="1242">
        <v>270</v>
      </c>
      <c r="G91" s="1856" t="s">
        <v>1896</v>
      </c>
    </row>
    <row r="92" spans="1:7" s="1852" customFormat="1" ht="15" customHeight="1">
      <c r="A92" s="1849" t="s">
        <v>159</v>
      </c>
      <c r="B92" s="1850">
        <f t="shared" si="15"/>
        <v>1074</v>
      </c>
      <c r="C92" s="1242">
        <v>333</v>
      </c>
      <c r="D92" s="1242">
        <v>252</v>
      </c>
      <c r="E92" s="1242">
        <v>286</v>
      </c>
      <c r="F92" s="1242">
        <v>203</v>
      </c>
      <c r="G92" s="1851" t="s">
        <v>1898</v>
      </c>
    </row>
    <row r="93" spans="1:7" s="1852" customFormat="1" ht="15" customHeight="1">
      <c r="A93" s="1849" t="s">
        <v>1897</v>
      </c>
      <c r="B93" s="1850">
        <f t="shared" si="15"/>
        <v>964</v>
      </c>
      <c r="C93" s="1242">
        <v>524</v>
      </c>
      <c r="D93" s="1242">
        <v>66</v>
      </c>
      <c r="E93" s="1242">
        <v>256</v>
      </c>
      <c r="F93" s="1242">
        <v>118</v>
      </c>
      <c r="G93" s="1606" t="s">
        <v>1899</v>
      </c>
    </row>
    <row r="94" spans="1:7" s="1852" customFormat="1" ht="15" customHeight="1">
      <c r="A94" s="1846" t="s">
        <v>1340</v>
      </c>
      <c r="B94" s="1847">
        <f>SUM(B95:B100)</f>
        <v>23921</v>
      </c>
      <c r="C94" s="1847">
        <f t="shared" ref="C94:F94" si="16">SUM(C95:C100)</f>
        <v>9934</v>
      </c>
      <c r="D94" s="1847">
        <f t="shared" si="16"/>
        <v>7517</v>
      </c>
      <c r="E94" s="1847">
        <f t="shared" si="16"/>
        <v>4678</v>
      </c>
      <c r="F94" s="1847">
        <f t="shared" si="16"/>
        <v>1792</v>
      </c>
      <c r="G94" s="1853" t="s">
        <v>164</v>
      </c>
    </row>
    <row r="95" spans="1:7" s="1852" customFormat="1" ht="15" customHeight="1">
      <c r="A95" s="1857" t="s">
        <v>1861</v>
      </c>
      <c r="B95" s="1850">
        <f>SUM(C95:F95)</f>
        <v>14319</v>
      </c>
      <c r="C95" s="1242">
        <v>6449</v>
      </c>
      <c r="D95" s="1242">
        <v>5004</v>
      </c>
      <c r="E95" s="1242">
        <v>2409</v>
      </c>
      <c r="F95" s="1242">
        <v>457</v>
      </c>
      <c r="G95" s="1856" t="s">
        <v>1862</v>
      </c>
    </row>
    <row r="96" spans="1:7" s="1852" customFormat="1" ht="15" customHeight="1">
      <c r="A96" s="1855" t="s">
        <v>1863</v>
      </c>
      <c r="B96" s="1850">
        <f t="shared" ref="B96:B100" si="17">SUM(C96:F96)</f>
        <v>3278</v>
      </c>
      <c r="C96" s="1242">
        <v>1444</v>
      </c>
      <c r="D96" s="1242">
        <v>791</v>
      </c>
      <c r="E96" s="1242">
        <v>611</v>
      </c>
      <c r="F96" s="1242">
        <v>432</v>
      </c>
      <c r="G96" s="1856" t="s">
        <v>1864</v>
      </c>
    </row>
    <row r="97" spans="1:7" s="1852" customFormat="1" ht="15" customHeight="1">
      <c r="A97" s="1855" t="s">
        <v>1865</v>
      </c>
      <c r="B97" s="1850">
        <f t="shared" si="17"/>
        <v>674</v>
      </c>
      <c r="C97" s="1242">
        <v>140</v>
      </c>
      <c r="D97" s="1242">
        <v>181</v>
      </c>
      <c r="E97" s="1242">
        <v>220</v>
      </c>
      <c r="F97" s="1242">
        <v>133</v>
      </c>
      <c r="G97" s="1856" t="s">
        <v>1866</v>
      </c>
    </row>
    <row r="98" spans="1:7" s="1852" customFormat="1" ht="15" customHeight="1">
      <c r="A98" s="1855" t="s">
        <v>171</v>
      </c>
      <c r="B98" s="1850">
        <f t="shared" si="17"/>
        <v>3269</v>
      </c>
      <c r="C98" s="1242">
        <v>1087</v>
      </c>
      <c r="D98" s="1242">
        <v>905</v>
      </c>
      <c r="E98" s="1242">
        <v>785</v>
      </c>
      <c r="F98" s="1242">
        <v>492</v>
      </c>
      <c r="G98" s="1851" t="s">
        <v>1867</v>
      </c>
    </row>
    <row r="99" spans="1:7" s="1852" customFormat="1" ht="15" customHeight="1">
      <c r="A99" s="1606" t="s">
        <v>1868</v>
      </c>
      <c r="B99" s="1850">
        <f t="shared" si="17"/>
        <v>434</v>
      </c>
      <c r="C99" s="1242">
        <v>107</v>
      </c>
      <c r="D99" s="1242">
        <v>112</v>
      </c>
      <c r="E99" s="1242">
        <v>124</v>
      </c>
      <c r="F99" s="1242">
        <v>91</v>
      </c>
      <c r="G99" s="1606" t="s">
        <v>1869</v>
      </c>
    </row>
    <row r="100" spans="1:7" s="1852" customFormat="1" ht="15" customHeight="1">
      <c r="A100" s="1855" t="s">
        <v>175</v>
      </c>
      <c r="B100" s="1850">
        <f t="shared" si="17"/>
        <v>1947</v>
      </c>
      <c r="C100" s="1242">
        <v>707</v>
      </c>
      <c r="D100" s="1242">
        <v>524</v>
      </c>
      <c r="E100" s="1242">
        <v>529</v>
      </c>
      <c r="F100" s="1242">
        <v>187</v>
      </c>
      <c r="G100" s="1851" t="s">
        <v>1870</v>
      </c>
    </row>
    <row r="101" spans="1:7" s="1852" customFormat="1" ht="15" customHeight="1">
      <c r="A101" s="1846" t="s">
        <v>177</v>
      </c>
      <c r="B101" s="1847">
        <f>SUM(B102:B105)</f>
        <v>4743</v>
      </c>
      <c r="C101" s="1847">
        <f t="shared" ref="C101:F101" si="18">SUM(C102:C105)</f>
        <v>1721</v>
      </c>
      <c r="D101" s="1847">
        <f t="shared" si="18"/>
        <v>1583</v>
      </c>
      <c r="E101" s="1847">
        <f t="shared" si="18"/>
        <v>1030</v>
      </c>
      <c r="F101" s="1847">
        <f t="shared" si="18"/>
        <v>409</v>
      </c>
      <c r="G101" s="1769" t="s">
        <v>1337</v>
      </c>
    </row>
    <row r="102" spans="1:7" s="1852" customFormat="1" ht="15" customHeight="1">
      <c r="A102" s="1855" t="s">
        <v>1854</v>
      </c>
      <c r="B102" s="1850">
        <f>SUM(C102:F102)</f>
        <v>404</v>
      </c>
      <c r="C102" s="1242">
        <v>64</v>
      </c>
      <c r="D102" s="1242">
        <v>86</v>
      </c>
      <c r="E102" s="1242">
        <v>186</v>
      </c>
      <c r="F102" s="1242">
        <v>68</v>
      </c>
      <c r="G102" s="1856" t="s">
        <v>1855</v>
      </c>
    </row>
    <row r="103" spans="1:7" s="1852" customFormat="1" ht="15" customHeight="1">
      <c r="A103" s="1855" t="s">
        <v>181</v>
      </c>
      <c r="B103" s="1850">
        <f t="shared" ref="B103:B105" si="19">SUM(C103:F103)</f>
        <v>1896</v>
      </c>
      <c r="C103" s="1242">
        <v>790</v>
      </c>
      <c r="D103" s="1242">
        <v>583</v>
      </c>
      <c r="E103" s="1242">
        <v>336</v>
      </c>
      <c r="F103" s="1242">
        <v>187</v>
      </c>
      <c r="G103" s="1851" t="s">
        <v>1856</v>
      </c>
    </row>
    <row r="104" spans="1:7" s="1852" customFormat="1" ht="15" customHeight="1">
      <c r="A104" s="1855" t="s">
        <v>1857</v>
      </c>
      <c r="B104" s="1850">
        <f t="shared" si="19"/>
        <v>1181</v>
      </c>
      <c r="C104" s="1242">
        <v>394</v>
      </c>
      <c r="D104" s="1242">
        <v>419</v>
      </c>
      <c r="E104" s="1242">
        <v>265</v>
      </c>
      <c r="F104" s="1242">
        <v>103</v>
      </c>
      <c r="G104" s="1851" t="s">
        <v>1858</v>
      </c>
    </row>
    <row r="105" spans="1:7" s="1852" customFormat="1" ht="15" customHeight="1">
      <c r="A105" s="1855" t="s">
        <v>1859</v>
      </c>
      <c r="B105" s="1850">
        <f t="shared" si="19"/>
        <v>1262</v>
      </c>
      <c r="C105" s="1242">
        <v>473</v>
      </c>
      <c r="D105" s="1242">
        <v>495</v>
      </c>
      <c r="E105" s="1242">
        <v>243</v>
      </c>
      <c r="F105" s="1242">
        <v>51</v>
      </c>
      <c r="G105" s="1851" t="s">
        <v>1860</v>
      </c>
    </row>
    <row r="106" spans="1:7" s="1852" customFormat="1" ht="15" customHeight="1">
      <c r="A106" s="1846" t="s">
        <v>2115</v>
      </c>
      <c r="B106" s="1847">
        <f>SUM(B107:B110)</f>
        <v>7541</v>
      </c>
      <c r="C106" s="1847">
        <f t="shared" ref="C106:F106" si="20">SUM(C107:C110)</f>
        <v>4197</v>
      </c>
      <c r="D106" s="1847">
        <f t="shared" si="20"/>
        <v>2208</v>
      </c>
      <c r="E106" s="1847">
        <f t="shared" si="20"/>
        <v>936</v>
      </c>
      <c r="F106" s="1847">
        <f t="shared" si="20"/>
        <v>200</v>
      </c>
      <c r="G106" s="1853" t="s">
        <v>188</v>
      </c>
    </row>
    <row r="107" spans="1:7" s="1852" customFormat="1" ht="15" customHeight="1">
      <c r="A107" s="1854" t="s">
        <v>2054</v>
      </c>
      <c r="B107" s="1850">
        <f>SUM(C107:F107)</f>
        <v>5802</v>
      </c>
      <c r="C107" s="1242">
        <v>3226</v>
      </c>
      <c r="D107" s="1242">
        <v>1752</v>
      </c>
      <c r="E107" s="1242">
        <v>704</v>
      </c>
      <c r="F107" s="1242">
        <v>120</v>
      </c>
      <c r="G107" s="1851" t="s">
        <v>1848</v>
      </c>
    </row>
    <row r="108" spans="1:7" s="1852" customFormat="1" ht="15" customHeight="1">
      <c r="A108" s="1854" t="s">
        <v>1849</v>
      </c>
      <c r="B108" s="1850">
        <f t="shared" ref="B108:B110" si="21">SUM(C108:F108)</f>
        <v>553</v>
      </c>
      <c r="C108" s="1242">
        <v>202</v>
      </c>
      <c r="D108" s="1242">
        <v>220</v>
      </c>
      <c r="E108" s="1242">
        <v>74</v>
      </c>
      <c r="F108" s="1242">
        <v>57</v>
      </c>
      <c r="G108" s="1851" t="s">
        <v>1850</v>
      </c>
    </row>
    <row r="109" spans="1:7" s="1852" customFormat="1" ht="15" customHeight="1">
      <c r="A109" s="1855" t="s">
        <v>1851</v>
      </c>
      <c r="B109" s="1850">
        <f t="shared" si="21"/>
        <v>709</v>
      </c>
      <c r="C109" s="1242">
        <v>403</v>
      </c>
      <c r="D109" s="1242">
        <v>166</v>
      </c>
      <c r="E109" s="1242">
        <v>117</v>
      </c>
      <c r="F109" s="1242">
        <v>23</v>
      </c>
      <c r="G109" s="1851" t="s">
        <v>1852</v>
      </c>
    </row>
    <row r="110" spans="1:7" s="1852" customFormat="1" ht="15" customHeight="1">
      <c r="A110" s="1855" t="s">
        <v>2116</v>
      </c>
      <c r="B110" s="1850">
        <f t="shared" si="21"/>
        <v>477</v>
      </c>
      <c r="C110" s="1242">
        <v>366</v>
      </c>
      <c r="D110" s="1242">
        <v>70</v>
      </c>
      <c r="E110" s="1242">
        <v>41</v>
      </c>
      <c r="F110" s="2477" t="s">
        <v>1573</v>
      </c>
      <c r="G110" s="1851" t="s">
        <v>1853</v>
      </c>
    </row>
    <row r="111" spans="1:7" s="1848" customFormat="1" ht="15" customHeight="1">
      <c r="A111" s="1846" t="s">
        <v>2114</v>
      </c>
      <c r="B111" s="1847">
        <f>SUM(B112)</f>
        <v>1369</v>
      </c>
      <c r="C111" s="1847">
        <f t="shared" ref="C111:F111" si="22">SUM(C112)</f>
        <v>742</v>
      </c>
      <c r="D111" s="1847">
        <f t="shared" si="22"/>
        <v>434</v>
      </c>
      <c r="E111" s="1847">
        <f t="shared" si="22"/>
        <v>161</v>
      </c>
      <c r="F111" s="1847">
        <f t="shared" si="22"/>
        <v>32</v>
      </c>
      <c r="G111" s="1769" t="s">
        <v>1335</v>
      </c>
    </row>
    <row r="112" spans="1:7" s="1852" customFormat="1" ht="15" customHeight="1">
      <c r="A112" s="1849" t="s">
        <v>1847</v>
      </c>
      <c r="B112" s="1850">
        <f>SUM(C112:F112)</f>
        <v>1369</v>
      </c>
      <c r="C112" s="1242">
        <v>742</v>
      </c>
      <c r="D112" s="1242">
        <v>434</v>
      </c>
      <c r="E112" s="1242">
        <v>161</v>
      </c>
      <c r="F112" s="1242">
        <v>32</v>
      </c>
      <c r="G112" s="1851" t="s">
        <v>201</v>
      </c>
    </row>
    <row r="113" spans="1:10" ht="15">
      <c r="A113" s="1872"/>
      <c r="B113" s="1852">
        <f t="shared" ref="B113" si="23">SUM(C113:F113)</f>
        <v>0</v>
      </c>
      <c r="C113" s="1871"/>
      <c r="D113" s="1871"/>
      <c r="E113" s="1871"/>
      <c r="F113" s="1871"/>
      <c r="G113" s="1607"/>
    </row>
    <row r="114" spans="1:10" ht="14.25">
      <c r="A114" s="1882" t="s">
        <v>10</v>
      </c>
      <c r="B114" s="1848">
        <f>B11+B20+B29+B38+B46+B69+B79+B88+B94+B101+B106+B111</f>
        <v>283867</v>
      </c>
      <c r="C114" s="1848">
        <f t="shared" ref="C114:F114" si="24">C11+C20+C29+C38+C46+C69+C79+C88+C94+C101+C106+C111</f>
        <v>143058</v>
      </c>
      <c r="D114" s="1848">
        <f t="shared" si="24"/>
        <v>68606</v>
      </c>
      <c r="E114" s="1848">
        <f t="shared" si="24"/>
        <v>50139</v>
      </c>
      <c r="F114" s="1848">
        <f t="shared" si="24"/>
        <v>22064</v>
      </c>
      <c r="G114" s="1859" t="s">
        <v>11</v>
      </c>
    </row>
    <row r="115" spans="1:10" ht="15">
      <c r="B115" s="1883"/>
      <c r="C115" s="1597"/>
      <c r="D115" s="1884"/>
      <c r="E115" s="1884"/>
      <c r="F115" s="1884"/>
      <c r="G115" s="1839"/>
    </row>
    <row r="116" spans="1:10">
      <c r="A116" s="1885"/>
      <c r="C116" s="1608"/>
      <c r="D116" s="1608"/>
      <c r="E116" s="1608"/>
      <c r="F116" s="1608"/>
    </row>
    <row r="117" spans="1:10">
      <c r="B117" s="1603"/>
      <c r="C117" s="1597"/>
    </row>
    <row r="118" spans="1:10">
      <c r="B118" s="1603"/>
      <c r="C118" s="1597"/>
    </row>
    <row r="119" spans="1:10">
      <c r="B119" s="1603"/>
      <c r="C119" s="1597"/>
    </row>
    <row r="120" spans="1:10">
      <c r="A120" s="1383" t="s">
        <v>2670</v>
      </c>
      <c r="B120" s="1891"/>
      <c r="C120" s="1891"/>
      <c r="D120" s="1891"/>
      <c r="E120" s="1891"/>
      <c r="F120" s="1891"/>
      <c r="G120" s="2487" t="s">
        <v>2671</v>
      </c>
    </row>
    <row r="121" spans="1:10">
      <c r="H121" s="1768"/>
      <c r="I121" s="1768"/>
      <c r="J121" s="2487"/>
    </row>
    <row r="122" spans="1:10">
      <c r="A122" s="1784" t="s">
        <v>1947</v>
      </c>
      <c r="B122" s="1609"/>
      <c r="C122" s="1609"/>
      <c r="D122" s="1609"/>
      <c r="E122" s="1609"/>
      <c r="F122" s="1609"/>
      <c r="G122" s="23" t="s">
        <v>2119</v>
      </c>
    </row>
    <row r="123" spans="1:10">
      <c r="A123" s="1886" t="s">
        <v>1323</v>
      </c>
      <c r="B123" s="1603"/>
      <c r="C123" s="1597"/>
      <c r="G123" s="1610" t="s">
        <v>1324</v>
      </c>
    </row>
    <row r="124" spans="1:10">
      <c r="B124" s="1603"/>
      <c r="C124" s="1597"/>
      <c r="G124" s="1887"/>
    </row>
    <row r="131" spans="7:7">
      <c r="G131" s="1887"/>
    </row>
  </sheetData>
  <mergeCells count="4">
    <mergeCell ref="E3:G3"/>
    <mergeCell ref="E4:G4"/>
    <mergeCell ref="E61:G61"/>
    <mergeCell ref="E62:G62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syncVertical="1" syncRef="A1">
    <tabColor theme="5" tint="-0.249977111117893"/>
  </sheetPr>
  <dimension ref="A1:G101"/>
  <sheetViews>
    <sheetView showGridLines="0" view="pageBreakPreview" zoomScale="70" zoomScaleSheetLayoutView="70" zoomScalePageLayoutView="70" workbookViewId="0">
      <selection activeCell="K29" sqref="K29"/>
    </sheetView>
  </sheetViews>
  <sheetFormatPr baseColWidth="10" defaultColWidth="12.140625" defaultRowHeight="15"/>
  <cols>
    <col min="1" max="1" width="35" style="123" customWidth="1"/>
    <col min="2" max="2" width="13.5703125" customWidth="1"/>
    <col min="3" max="3" width="15.7109375" style="123" customWidth="1"/>
    <col min="4" max="4" width="13.7109375" style="124" customWidth="1"/>
    <col min="5" max="5" width="14.42578125" style="124" customWidth="1"/>
    <col min="6" max="6" width="34.42578125" style="123" customWidth="1"/>
    <col min="7" max="7" width="7.7109375" style="121" customWidth="1"/>
    <col min="8" max="8" width="14.42578125" style="123" customWidth="1"/>
    <col min="9" max="18" width="9.85546875" style="123" customWidth="1"/>
    <col min="19" max="22" width="11" style="123" customWidth="1"/>
    <col min="23" max="23" width="14.42578125" style="123" customWidth="1"/>
    <col min="24" max="24" width="4.140625" style="123" customWidth="1"/>
    <col min="25" max="25" width="13.28515625" style="123" customWidth="1"/>
    <col min="26" max="26" width="28.140625" style="123" customWidth="1"/>
    <col min="27" max="27" width="11" style="123" customWidth="1"/>
    <col min="28" max="28" width="14.42578125" style="123" customWidth="1"/>
    <col min="29" max="29" width="4.140625" style="123" customWidth="1"/>
    <col min="30" max="31" width="11" style="123" customWidth="1"/>
    <col min="32" max="32" width="14.42578125" style="123" customWidth="1"/>
    <col min="33" max="33" width="4.140625" style="123" customWidth="1"/>
    <col min="34" max="34" width="14.42578125" style="123" customWidth="1"/>
    <col min="35" max="16384" width="12.140625" style="123"/>
  </cols>
  <sheetData>
    <row r="1" spans="1:7" s="122" customFormat="1" ht="24.75" customHeight="1">
      <c r="A1" s="118" t="s">
        <v>218</v>
      </c>
      <c r="C1" s="118"/>
      <c r="D1" s="119"/>
      <c r="E1" s="119"/>
      <c r="F1" s="120" t="s">
        <v>219</v>
      </c>
      <c r="G1" s="121"/>
    </row>
    <row r="2" spans="1:7" ht="18.95" customHeight="1">
      <c r="F2" s="125"/>
    </row>
    <row r="3" spans="1:7" s="130" customFormat="1" ht="18.95" customHeight="1">
      <c r="A3" s="126" t="s">
        <v>220</v>
      </c>
      <c r="C3" s="126"/>
      <c r="D3" s="127"/>
      <c r="E3" s="127"/>
      <c r="F3" s="128" t="s">
        <v>221</v>
      </c>
      <c r="G3" s="129"/>
    </row>
    <row r="4" spans="1:7" s="130" customFormat="1" ht="18.95" customHeight="1">
      <c r="A4" s="131"/>
      <c r="C4" s="131"/>
      <c r="D4" s="119"/>
      <c r="E4" s="132"/>
      <c r="F4" s="133"/>
      <c r="G4" s="121"/>
    </row>
    <row r="5" spans="1:7" s="130" customFormat="1" ht="18.95" customHeight="1">
      <c r="D5" s="119"/>
      <c r="E5" s="134"/>
      <c r="F5" s="135"/>
      <c r="G5" s="121"/>
    </row>
    <row r="6" spans="1:7" ht="16.5" customHeight="1">
      <c r="A6" s="121"/>
      <c r="B6" s="2208" t="str">
        <f>LEFT(C6,4)+1&amp;"-"&amp;RIGHT(C6,4)+1</f>
        <v>2025-2024</v>
      </c>
      <c r="C6" s="2208" t="str">
        <f>LEFT(D6,4)+1&amp;"-"&amp;RIGHT(D6,4)+1</f>
        <v>2024-2023</v>
      </c>
      <c r="D6" s="1801" t="str">
        <f>LEFT(E6,4)+1&amp;"-"&amp;RIGHT(E6,4)+1</f>
        <v>2023-2022</v>
      </c>
      <c r="E6" s="1801" t="s">
        <v>2310</v>
      </c>
      <c r="F6" s="137"/>
      <c r="G6" s="138"/>
    </row>
    <row r="7" spans="1:7" ht="18" customHeight="1">
      <c r="A7" s="151" t="s">
        <v>222</v>
      </c>
      <c r="B7" s="2195"/>
      <c r="C7" s="151"/>
      <c r="D7" s="153"/>
      <c r="E7" s="153"/>
      <c r="F7" s="139" t="s">
        <v>223</v>
      </c>
      <c r="G7" s="138"/>
    </row>
    <row r="8" spans="1:7" ht="6.75" customHeight="1">
      <c r="A8" s="151"/>
      <c r="B8" s="2195"/>
      <c r="C8" s="151"/>
      <c r="D8" s="153"/>
      <c r="E8" s="153"/>
      <c r="F8" s="140"/>
      <c r="G8" s="138"/>
    </row>
    <row r="9" spans="1:7" s="142" customFormat="1" ht="17.100000000000001" customHeight="1">
      <c r="A9" s="151" t="s">
        <v>224</v>
      </c>
      <c r="B9" s="2196">
        <f>SUM(B10:B11)</f>
        <v>8397</v>
      </c>
      <c r="C9" s="2196">
        <f>SUM(C10:C11)</f>
        <v>8362</v>
      </c>
      <c r="D9" s="2196">
        <f>SUM(D10:D11)</f>
        <v>8280</v>
      </c>
      <c r="E9" s="2197">
        <f>SUM(E10:E11)</f>
        <v>8131</v>
      </c>
      <c r="F9" s="141" t="s">
        <v>225</v>
      </c>
    </row>
    <row r="10" spans="1:7" ht="17.100000000000001" customHeight="1">
      <c r="A10" s="2198" t="s">
        <v>226</v>
      </c>
      <c r="B10" s="2199">
        <v>4223</v>
      </c>
      <c r="C10" s="2200">
        <v>4156</v>
      </c>
      <c r="D10" s="2200">
        <v>4060</v>
      </c>
      <c r="E10" s="2200">
        <v>3887</v>
      </c>
      <c r="F10" s="145" t="s">
        <v>227</v>
      </c>
      <c r="G10" s="143"/>
    </row>
    <row r="11" spans="1:7" ht="17.100000000000001" customHeight="1">
      <c r="A11" s="2198" t="s">
        <v>228</v>
      </c>
      <c r="B11" s="2199">
        <v>4174</v>
      </c>
      <c r="C11" s="153">
        <v>4206</v>
      </c>
      <c r="D11" s="153">
        <v>4220</v>
      </c>
      <c r="E11" s="153">
        <v>4244</v>
      </c>
      <c r="F11" s="145" t="s">
        <v>229</v>
      </c>
      <c r="G11" s="143"/>
    </row>
    <row r="12" spans="1:7" s="142" customFormat="1" ht="17.100000000000001" customHeight="1">
      <c r="A12" s="151" t="s">
        <v>230</v>
      </c>
      <c r="B12" s="2196">
        <v>12867</v>
      </c>
      <c r="C12" s="2196">
        <v>13008</v>
      </c>
      <c r="D12" s="2196">
        <v>13112</v>
      </c>
      <c r="E12" s="2196">
        <v>13157</v>
      </c>
      <c r="F12" s="140" t="s">
        <v>231</v>
      </c>
      <c r="G12" s="146"/>
    </row>
    <row r="13" spans="1:7" ht="17.100000000000001" customHeight="1">
      <c r="A13" s="153"/>
      <c r="B13" s="153"/>
      <c r="C13" s="153"/>
      <c r="D13" s="153"/>
      <c r="E13" s="153"/>
      <c r="F13" s="153"/>
    </row>
    <row r="14" spans="1:7" s="142" customFormat="1" ht="17.100000000000001" customHeight="1">
      <c r="A14" s="2201" t="s">
        <v>232</v>
      </c>
      <c r="B14" s="2196">
        <v>101384</v>
      </c>
      <c r="C14" s="2196">
        <v>95654</v>
      </c>
      <c r="D14" s="2196">
        <v>94788</v>
      </c>
      <c r="E14" s="2196">
        <v>93690</v>
      </c>
      <c r="F14" s="141" t="s">
        <v>233</v>
      </c>
      <c r="G14" s="143"/>
    </row>
    <row r="15" spans="1:7" ht="9.9499999999999993" customHeight="1">
      <c r="A15" s="2198"/>
      <c r="B15" s="2195"/>
      <c r="C15" s="2195"/>
      <c r="D15" s="2195"/>
      <c r="E15" s="153"/>
      <c r="F15" s="145"/>
      <c r="G15" s="143"/>
    </row>
    <row r="16" spans="1:7" s="142" customFormat="1" ht="17.100000000000001" customHeight="1">
      <c r="A16" s="2202" t="s">
        <v>234</v>
      </c>
      <c r="B16" s="2196">
        <v>143394</v>
      </c>
      <c r="C16" s="2196">
        <v>142532.80999999988</v>
      </c>
      <c r="D16" s="2196">
        <v>139791.41</v>
      </c>
      <c r="E16" s="2196">
        <v>138175</v>
      </c>
      <c r="F16" s="148" t="s">
        <v>235</v>
      </c>
      <c r="G16" s="143"/>
    </row>
    <row r="17" spans="1:7" ht="9.9499999999999993" customHeight="1">
      <c r="A17" s="151"/>
      <c r="B17" s="153"/>
      <c r="C17" s="153"/>
      <c r="D17" s="153"/>
      <c r="E17" s="153"/>
      <c r="F17" s="145"/>
      <c r="G17" s="143"/>
    </row>
    <row r="18" spans="1:7" s="142" customFormat="1" ht="17.100000000000001" customHeight="1">
      <c r="A18" s="2201" t="s">
        <v>236</v>
      </c>
      <c r="B18" s="2196">
        <v>3643498</v>
      </c>
      <c r="C18" s="2196">
        <v>3765221</v>
      </c>
      <c r="D18" s="2196">
        <v>3849133</v>
      </c>
      <c r="E18" s="2196">
        <v>3874598</v>
      </c>
      <c r="F18" s="141" t="s">
        <v>237</v>
      </c>
      <c r="G18" s="143"/>
    </row>
    <row r="19" spans="1:7" s="142" customFormat="1" ht="17.100000000000001" customHeight="1">
      <c r="A19" s="2198" t="s">
        <v>238</v>
      </c>
      <c r="B19" s="153">
        <v>1753739</v>
      </c>
      <c r="C19" s="153">
        <v>1811082</v>
      </c>
      <c r="D19" s="153">
        <v>1849255</v>
      </c>
      <c r="E19" s="153">
        <v>1859361</v>
      </c>
      <c r="F19" s="145" t="s">
        <v>239</v>
      </c>
      <c r="G19" s="146"/>
    </row>
    <row r="20" spans="1:7" s="142" customFormat="1" ht="17.100000000000001" customHeight="1">
      <c r="A20" s="2201" t="s">
        <v>240</v>
      </c>
      <c r="B20" s="2196">
        <v>517676</v>
      </c>
      <c r="C20" s="2196">
        <v>538552</v>
      </c>
      <c r="D20" s="2196">
        <v>570442</v>
      </c>
      <c r="E20" s="2196">
        <v>611007</v>
      </c>
      <c r="F20" s="140" t="s">
        <v>241</v>
      </c>
      <c r="G20" s="146"/>
    </row>
    <row r="21" spans="1:7" ht="17.100000000000001" customHeight="1">
      <c r="A21" s="2198" t="s">
        <v>238</v>
      </c>
      <c r="B21" s="153">
        <v>252902</v>
      </c>
      <c r="C21" s="153">
        <v>266239</v>
      </c>
      <c r="D21" s="153">
        <v>281762</v>
      </c>
      <c r="E21" s="153">
        <v>301235</v>
      </c>
      <c r="F21" s="145" t="s">
        <v>239</v>
      </c>
      <c r="G21" s="143"/>
    </row>
    <row r="22" spans="1:7" s="142" customFormat="1" ht="17.100000000000001" customHeight="1">
      <c r="A22" s="2203" t="s">
        <v>2311</v>
      </c>
      <c r="B22" s="2196">
        <v>612021</v>
      </c>
      <c r="C22" s="2196">
        <v>625152</v>
      </c>
      <c r="D22" s="2196">
        <v>633493</v>
      </c>
      <c r="E22" s="2196">
        <v>603349</v>
      </c>
      <c r="F22" s="140" t="s">
        <v>242</v>
      </c>
      <c r="G22" s="146"/>
    </row>
    <row r="23" spans="1:7" ht="17.100000000000001" customHeight="1">
      <c r="A23" s="2198" t="s">
        <v>238</v>
      </c>
      <c r="B23" s="153">
        <v>297010</v>
      </c>
      <c r="C23" s="153">
        <v>301634</v>
      </c>
      <c r="D23" s="153">
        <v>306095</v>
      </c>
      <c r="E23" s="153">
        <v>291360</v>
      </c>
      <c r="F23" s="145" t="s">
        <v>239</v>
      </c>
      <c r="G23" s="143"/>
    </row>
    <row r="24" spans="1:7" s="142" customFormat="1" ht="9.9499999999999993" customHeight="1">
      <c r="A24" s="151"/>
      <c r="B24" s="2196"/>
      <c r="C24" s="2196"/>
      <c r="D24" s="2196"/>
      <c r="E24" s="2196"/>
      <c r="F24" s="140"/>
      <c r="G24" s="143"/>
    </row>
    <row r="25" spans="1:7" s="142" customFormat="1" ht="17.100000000000001" customHeight="1">
      <c r="A25" s="151" t="s">
        <v>243</v>
      </c>
      <c r="B25" s="2196">
        <v>149031</v>
      </c>
      <c r="C25" s="2196">
        <v>146888</v>
      </c>
      <c r="D25" s="2196">
        <v>144088</v>
      </c>
      <c r="E25" s="2196">
        <v>141529</v>
      </c>
      <c r="F25" s="141" t="s">
        <v>244</v>
      </c>
      <c r="G25" s="143"/>
    </row>
    <row r="26" spans="1:7" ht="17.100000000000001" customHeight="1">
      <c r="A26" s="2198" t="s">
        <v>238</v>
      </c>
      <c r="B26" s="153">
        <v>88067</v>
      </c>
      <c r="C26" s="153">
        <v>85514</v>
      </c>
      <c r="D26" s="153">
        <v>82149</v>
      </c>
      <c r="E26" s="153">
        <v>78742</v>
      </c>
      <c r="F26" s="145" t="s">
        <v>239</v>
      </c>
      <c r="G26" s="143"/>
    </row>
    <row r="27" spans="1:7" ht="9.9499999999999993" customHeight="1">
      <c r="A27" s="2198"/>
      <c r="B27" s="2195"/>
      <c r="C27" s="2195"/>
      <c r="D27" s="2195"/>
      <c r="E27" s="153"/>
      <c r="F27" s="145"/>
      <c r="G27" s="143"/>
    </row>
    <row r="28" spans="1:7" ht="9.9499999999999993" customHeight="1">
      <c r="A28" s="2198"/>
      <c r="B28" s="2195"/>
      <c r="C28" s="2195"/>
      <c r="D28" s="2195"/>
      <c r="E28" s="153"/>
      <c r="F28" s="145"/>
      <c r="G28" s="143"/>
    </row>
    <row r="29" spans="1:7" s="142" customFormat="1" ht="17.100000000000001" customHeight="1">
      <c r="A29" s="151" t="s">
        <v>245</v>
      </c>
      <c r="B29" s="2196"/>
      <c r="C29" s="2196"/>
      <c r="D29" s="2196"/>
      <c r="E29" s="2196"/>
      <c r="F29" s="141" t="s">
        <v>246</v>
      </c>
      <c r="G29" s="123"/>
    </row>
    <row r="30" spans="1:7" s="142" customFormat="1" ht="9.9499999999999993" customHeight="1">
      <c r="A30" s="151"/>
      <c r="B30" s="2196"/>
      <c r="C30" s="2196"/>
      <c r="D30" s="2196"/>
      <c r="E30" s="2196"/>
      <c r="F30" s="141"/>
      <c r="G30" s="123"/>
    </row>
    <row r="31" spans="1:7" s="121" customFormat="1" ht="17.100000000000001" customHeight="1">
      <c r="A31" s="151" t="s">
        <v>224</v>
      </c>
      <c r="B31" s="2197">
        <f t="shared" ref="B31:C31" si="0">SUM(B32:B33)</f>
        <v>5171</v>
      </c>
      <c r="C31" s="2197">
        <f t="shared" si="0"/>
        <v>5165</v>
      </c>
      <c r="D31" s="2197">
        <f>SUM(D32:D33)</f>
        <v>5124</v>
      </c>
      <c r="E31" s="2197">
        <f>SUM(E32:E33)</f>
        <v>5011</v>
      </c>
      <c r="F31" s="141" t="s">
        <v>225</v>
      </c>
      <c r="G31" s="143"/>
    </row>
    <row r="32" spans="1:7" ht="17.100000000000001" customHeight="1">
      <c r="A32" s="2198" t="s">
        <v>226</v>
      </c>
      <c r="B32" s="2199">
        <v>1108</v>
      </c>
      <c r="C32" s="2204">
        <v>1075</v>
      </c>
      <c r="D32" s="2195">
        <v>1022</v>
      </c>
      <c r="E32" s="2200">
        <v>889</v>
      </c>
      <c r="F32" s="145" t="s">
        <v>227</v>
      </c>
      <c r="G32" s="143"/>
    </row>
    <row r="33" spans="1:7" ht="17.100000000000001" customHeight="1">
      <c r="A33" s="2198" t="s">
        <v>228</v>
      </c>
      <c r="B33" s="2199">
        <v>4063</v>
      </c>
      <c r="C33" s="2204">
        <v>4090</v>
      </c>
      <c r="D33" s="2195">
        <v>4102</v>
      </c>
      <c r="E33" s="153">
        <v>4122</v>
      </c>
      <c r="F33" s="145" t="s">
        <v>229</v>
      </c>
      <c r="G33" s="143"/>
    </row>
    <row r="34" spans="1:7" s="142" customFormat="1" ht="17.100000000000001" customHeight="1">
      <c r="A34" s="151" t="s">
        <v>230</v>
      </c>
      <c r="B34" s="2196">
        <v>12695</v>
      </c>
      <c r="C34" s="2196">
        <v>12820</v>
      </c>
      <c r="D34" s="2196">
        <v>12921</v>
      </c>
      <c r="E34" s="2196">
        <v>12964</v>
      </c>
      <c r="F34" s="140" t="s">
        <v>231</v>
      </c>
      <c r="G34" s="146"/>
    </row>
    <row r="35" spans="1:7" s="142" customFormat="1" ht="9.9499999999999993" customHeight="1">
      <c r="A35" s="318"/>
      <c r="B35" s="2196"/>
      <c r="C35" s="2196"/>
      <c r="D35" s="2196"/>
      <c r="E35" s="2196"/>
      <c r="F35" s="141"/>
      <c r="G35" s="143"/>
    </row>
    <row r="36" spans="1:7" s="142" customFormat="1" ht="17.100000000000001" customHeight="1">
      <c r="A36" s="2201" t="s">
        <v>232</v>
      </c>
      <c r="B36" s="2196">
        <v>60740</v>
      </c>
      <c r="C36" s="2196">
        <v>57585</v>
      </c>
      <c r="D36" s="2196">
        <v>57169</v>
      </c>
      <c r="E36" s="2196">
        <v>56577</v>
      </c>
      <c r="F36" s="141" t="s">
        <v>233</v>
      </c>
      <c r="G36" s="143"/>
    </row>
    <row r="37" spans="1:7" ht="9.9499999999999993" customHeight="1">
      <c r="A37" s="2198"/>
      <c r="B37" s="153"/>
      <c r="C37" s="153"/>
      <c r="D37" s="153"/>
      <c r="E37" s="153"/>
      <c r="F37" s="145"/>
      <c r="G37" s="143"/>
    </row>
    <row r="38" spans="1:7" s="142" customFormat="1" ht="17.100000000000001" customHeight="1">
      <c r="A38" s="2205" t="s">
        <v>247</v>
      </c>
      <c r="B38" s="2196">
        <v>89332</v>
      </c>
      <c r="C38" s="2196">
        <v>89166.649999999863</v>
      </c>
      <c r="D38" s="2196">
        <v>86178.75</v>
      </c>
      <c r="E38" s="2196">
        <v>84787</v>
      </c>
      <c r="F38" s="141" t="s">
        <v>235</v>
      </c>
      <c r="G38" s="143"/>
    </row>
    <row r="39" spans="1:7" ht="9.9499999999999993" customHeight="1">
      <c r="A39" s="727"/>
      <c r="B39" s="153"/>
      <c r="C39" s="153"/>
      <c r="D39" s="153"/>
      <c r="E39" s="153"/>
      <c r="F39" s="145"/>
      <c r="G39" s="143"/>
    </row>
    <row r="40" spans="1:7" s="142" customFormat="1" ht="17.100000000000001" customHeight="1">
      <c r="A40" s="151" t="s">
        <v>236</v>
      </c>
      <c r="B40" s="2196">
        <v>1993462</v>
      </c>
      <c r="C40" s="2196">
        <v>2062442</v>
      </c>
      <c r="D40" s="2196">
        <v>2112342</v>
      </c>
      <c r="E40" s="2196">
        <v>2130842</v>
      </c>
      <c r="F40" s="141" t="s">
        <v>237</v>
      </c>
      <c r="G40" s="143"/>
    </row>
    <row r="41" spans="1:7" s="142" customFormat="1" ht="17.100000000000001" customHeight="1">
      <c r="A41" s="2198" t="s">
        <v>238</v>
      </c>
      <c r="B41" s="153">
        <v>954846</v>
      </c>
      <c r="C41" s="153">
        <v>987264</v>
      </c>
      <c r="D41" s="153">
        <v>1009588</v>
      </c>
      <c r="E41" s="153">
        <v>1017360</v>
      </c>
      <c r="F41" s="145" t="s">
        <v>239</v>
      </c>
      <c r="G41" s="146"/>
    </row>
    <row r="42" spans="1:7" s="142" customFormat="1" ht="17.100000000000001" customHeight="1">
      <c r="A42" s="2203" t="s">
        <v>2312</v>
      </c>
      <c r="B42" s="2196">
        <v>286500</v>
      </c>
      <c r="C42" s="2196">
        <v>295483</v>
      </c>
      <c r="D42" s="2196">
        <v>317078</v>
      </c>
      <c r="E42" s="2196">
        <v>341415</v>
      </c>
      <c r="F42" s="140" t="s">
        <v>241</v>
      </c>
      <c r="G42" s="146"/>
    </row>
    <row r="43" spans="1:7" ht="17.100000000000001" customHeight="1">
      <c r="A43" s="2198" t="s">
        <v>238</v>
      </c>
      <c r="B43" s="153">
        <v>139692</v>
      </c>
      <c r="C43" s="153">
        <v>145998</v>
      </c>
      <c r="D43" s="153">
        <v>156077</v>
      </c>
      <c r="E43" s="153">
        <v>167903</v>
      </c>
      <c r="F43" s="145" t="s">
        <v>239</v>
      </c>
      <c r="G43" s="143"/>
    </row>
    <row r="44" spans="1:7" s="142" customFormat="1" ht="17.100000000000001" customHeight="1">
      <c r="A44" s="2203" t="s">
        <v>2311</v>
      </c>
      <c r="B44" s="2196">
        <v>323680</v>
      </c>
      <c r="C44" s="2196">
        <v>330001</v>
      </c>
      <c r="D44" s="2196">
        <v>332859</v>
      </c>
      <c r="E44" s="2196">
        <v>318591</v>
      </c>
      <c r="F44" s="140" t="s">
        <v>242</v>
      </c>
      <c r="G44" s="146"/>
    </row>
    <row r="45" spans="1:7" ht="17.100000000000001" customHeight="1">
      <c r="A45" s="2198" t="s">
        <v>238</v>
      </c>
      <c r="B45" s="153">
        <v>156935</v>
      </c>
      <c r="C45" s="153">
        <v>159144</v>
      </c>
      <c r="D45" s="153">
        <v>160757</v>
      </c>
      <c r="E45" s="153">
        <v>153498</v>
      </c>
      <c r="F45" s="145" t="s">
        <v>239</v>
      </c>
      <c r="G45" s="143"/>
    </row>
    <row r="46" spans="1:7" ht="9.9499999999999993" customHeight="1">
      <c r="A46" s="318"/>
      <c r="B46" s="153"/>
      <c r="C46" s="153"/>
      <c r="D46" s="153"/>
      <c r="E46" s="153"/>
      <c r="F46" s="140"/>
      <c r="G46" s="143"/>
    </row>
    <row r="47" spans="1:7" s="142" customFormat="1" ht="17.100000000000001" customHeight="1">
      <c r="A47" s="151" t="s">
        <v>243</v>
      </c>
      <c r="B47" s="2196">
        <v>93631</v>
      </c>
      <c r="C47" s="2196">
        <v>92676</v>
      </c>
      <c r="D47" s="2196">
        <v>89509</v>
      </c>
      <c r="E47" s="2196">
        <v>86888</v>
      </c>
      <c r="F47" s="141" t="s">
        <v>244</v>
      </c>
      <c r="G47" s="143"/>
    </row>
    <row r="48" spans="1:7" ht="17.100000000000001" customHeight="1">
      <c r="A48" s="2198" t="s">
        <v>238</v>
      </c>
      <c r="B48" s="153">
        <v>51681</v>
      </c>
      <c r="C48" s="153">
        <v>50398</v>
      </c>
      <c r="D48" s="153">
        <v>47208</v>
      </c>
      <c r="E48" s="153">
        <v>44286</v>
      </c>
      <c r="F48" s="145" t="s">
        <v>239</v>
      </c>
      <c r="G48" s="143"/>
    </row>
    <row r="49" spans="1:7" s="121" customFormat="1">
      <c r="A49" s="318"/>
      <c r="B49" s="2196"/>
      <c r="C49" s="318"/>
      <c r="D49" s="2206"/>
      <c r="E49" s="2207"/>
      <c r="F49" s="667"/>
    </row>
    <row r="50" spans="1:7" s="142" customFormat="1" ht="12.95" customHeight="1">
      <c r="A50" s="151" t="s">
        <v>248</v>
      </c>
      <c r="C50" s="151"/>
      <c r="E50" s="119"/>
      <c r="F50" s="121"/>
      <c r="G50" s="121"/>
    </row>
    <row r="51" spans="1:7" s="121" customFormat="1" ht="12.75">
      <c r="D51" s="152"/>
      <c r="E51" s="152"/>
      <c r="F51" s="147"/>
    </row>
    <row r="52" spans="1:7" s="121" customFormat="1" ht="12.75">
      <c r="D52" s="152"/>
      <c r="E52" s="152"/>
      <c r="F52" s="125"/>
    </row>
    <row r="53" spans="1:7">
      <c r="A53" s="153"/>
      <c r="C53" s="153"/>
      <c r="F53" s="125"/>
    </row>
    <row r="54" spans="1:7" ht="12.6" customHeight="1">
      <c r="A54" s="153"/>
      <c r="C54" s="153"/>
      <c r="F54" s="125"/>
    </row>
    <row r="55" spans="1:7" ht="10.5" customHeight="1">
      <c r="A55" s="153"/>
      <c r="C55" s="153"/>
      <c r="F55" s="125"/>
    </row>
    <row r="56" spans="1:7" s="121" customFormat="1" ht="12" customHeight="1">
      <c r="D56" s="152"/>
      <c r="E56" s="152"/>
      <c r="F56" s="125"/>
    </row>
    <row r="57" spans="1:7" s="121" customFormat="1" ht="12" customHeight="1">
      <c r="D57" s="152"/>
      <c r="E57" s="152"/>
      <c r="F57" s="125"/>
    </row>
    <row r="58" spans="1:7" ht="13.5" customHeight="1">
      <c r="A58" s="153"/>
      <c r="C58" s="153"/>
    </row>
    <row r="59" spans="1:7" ht="13.5" customHeight="1">
      <c r="A59" s="153"/>
      <c r="C59" s="153"/>
    </row>
    <row r="60" spans="1:7" ht="12.75" customHeight="1">
      <c r="A60" s="22" t="s">
        <v>1578</v>
      </c>
      <c r="C60" s="22"/>
      <c r="D60" s="22"/>
      <c r="E60" s="22"/>
      <c r="F60" s="23" t="s">
        <v>1577</v>
      </c>
    </row>
    <row r="61" spans="1:7" ht="12.75" customHeight="1"/>
    <row r="62" spans="1:7" ht="12.75" customHeight="1">
      <c r="A62" s="153"/>
      <c r="C62" s="153"/>
    </row>
    <row r="64" spans="1:7" ht="12.75" customHeight="1">
      <c r="A64" s="154"/>
      <c r="C64" s="154"/>
      <c r="F64" s="121"/>
    </row>
    <row r="66" spans="4:7" ht="12.75" customHeight="1"/>
    <row r="67" spans="4:7" ht="12.75" customHeight="1"/>
    <row r="68" spans="4:7" ht="12.75" customHeight="1"/>
    <row r="80" spans="4:7">
      <c r="D80" s="123"/>
      <c r="E80" s="123"/>
      <c r="G80" s="123"/>
    </row>
    <row r="81" spans="4:7">
      <c r="D81" s="123"/>
      <c r="E81" s="123"/>
      <c r="G81" s="123"/>
    </row>
    <row r="82" spans="4:7">
      <c r="D82" s="123"/>
      <c r="E82" s="123"/>
      <c r="G82" s="123"/>
    </row>
    <row r="83" spans="4:7">
      <c r="D83" s="123"/>
      <c r="E83" s="123"/>
      <c r="G83" s="123"/>
    </row>
    <row r="84" spans="4:7">
      <c r="D84" s="123"/>
      <c r="E84" s="123"/>
      <c r="G84" s="123"/>
    </row>
    <row r="85" spans="4:7">
      <c r="D85" s="123"/>
      <c r="E85" s="123"/>
      <c r="G85" s="123"/>
    </row>
    <row r="86" spans="4:7">
      <c r="D86" s="123"/>
      <c r="E86" s="123"/>
      <c r="G86" s="123"/>
    </row>
    <row r="87" spans="4:7">
      <c r="D87" s="123"/>
      <c r="E87" s="123"/>
      <c r="G87" s="123"/>
    </row>
    <row r="88" spans="4:7">
      <c r="D88" s="123"/>
      <c r="E88" s="123"/>
      <c r="G88" s="123"/>
    </row>
    <row r="89" spans="4:7">
      <c r="D89" s="123"/>
      <c r="E89" s="123"/>
      <c r="G89" s="123"/>
    </row>
    <row r="90" spans="4:7">
      <c r="D90" s="123"/>
      <c r="E90" s="123"/>
      <c r="G90" s="123"/>
    </row>
    <row r="91" spans="4:7">
      <c r="D91" s="123"/>
      <c r="E91" s="123"/>
      <c r="G91" s="123"/>
    </row>
    <row r="92" spans="4:7">
      <c r="D92" s="123"/>
      <c r="E92" s="123"/>
      <c r="G92" s="123"/>
    </row>
    <row r="93" spans="4:7">
      <c r="D93" s="123"/>
      <c r="E93" s="123"/>
      <c r="G93" s="123"/>
    </row>
    <row r="94" spans="4:7">
      <c r="D94" s="123"/>
      <c r="E94" s="123"/>
      <c r="G94" s="123"/>
    </row>
    <row r="95" spans="4:7">
      <c r="D95" s="123"/>
      <c r="E95" s="123"/>
      <c r="G95" s="123"/>
    </row>
    <row r="96" spans="4:7">
      <c r="D96" s="123"/>
      <c r="E96" s="123"/>
      <c r="G96" s="123"/>
    </row>
    <row r="97" spans="4:7">
      <c r="D97" s="123"/>
      <c r="E97" s="123"/>
      <c r="G97" s="123"/>
    </row>
    <row r="98" spans="4:7">
      <c r="D98" s="123"/>
      <c r="E98" s="123"/>
      <c r="G98" s="123"/>
    </row>
    <row r="99" spans="4:7">
      <c r="D99" s="123"/>
      <c r="E99" s="123"/>
      <c r="G99" s="123"/>
    </row>
    <row r="100" spans="4:7">
      <c r="D100" s="123"/>
      <c r="E100" s="123"/>
      <c r="G100" s="123"/>
    </row>
    <row r="101" spans="4:7">
      <c r="D101" s="123"/>
      <c r="E101" s="123"/>
      <c r="G101" s="123"/>
    </row>
  </sheetData>
  <pageMargins left="0.78740157480314965" right="0.3828125" top="1.1811023622047245" bottom="0.98425196850393704" header="0.51181102362204722" footer="0.51181102362204722"/>
  <pageSetup paperSize="9" scale="70" orientation="portrait" r:id="rId1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>
  <sheetPr syncVertical="1" syncRef="A1">
    <tabColor theme="5" tint="0.39997558519241921"/>
  </sheetPr>
  <dimension ref="A1:L50"/>
  <sheetViews>
    <sheetView showGridLines="0" showWhiteSpace="0" view="pageLayout" zoomScale="80" zoomScalePageLayoutView="80" workbookViewId="0">
      <selection activeCell="A42" sqref="A42"/>
    </sheetView>
  </sheetViews>
  <sheetFormatPr baseColWidth="10" defaultColWidth="11" defaultRowHeight="12.75"/>
  <cols>
    <col min="1" max="1" width="21.28515625" style="1891" customWidth="1"/>
    <col min="2" max="2" width="10.140625" style="1891" customWidth="1"/>
    <col min="3" max="4" width="9.42578125" style="1891" customWidth="1"/>
    <col min="5" max="5" width="8.42578125" style="1891" customWidth="1"/>
    <col min="6" max="6" width="8.28515625" style="1891" customWidth="1"/>
    <col min="7" max="8" width="8.140625" style="1891" customWidth="1"/>
    <col min="9" max="9" width="8" style="1891" customWidth="1"/>
    <col min="10" max="10" width="8.28515625" style="1891" customWidth="1"/>
    <col min="11" max="11" width="10.140625" style="1891" customWidth="1"/>
    <col min="12" max="12" width="15.85546875" style="1891" customWidth="1"/>
    <col min="13" max="13" width="7.5703125" style="1892" customWidth="1"/>
    <col min="14" max="208" width="11" style="1892"/>
    <col min="209" max="209" width="21.28515625" style="1892" customWidth="1"/>
    <col min="210" max="210" width="11.28515625" style="1892" bestFit="1" customWidth="1"/>
    <col min="211" max="211" width="9.7109375" style="1892" bestFit="1" customWidth="1"/>
    <col min="212" max="212" width="9" style="1892" customWidth="1"/>
    <col min="213" max="213" width="8" style="1892" customWidth="1"/>
    <col min="214" max="214" width="7.28515625" style="1892" customWidth="1"/>
    <col min="215" max="215" width="7.85546875" style="1892" customWidth="1"/>
    <col min="216" max="216" width="6.5703125" style="1892" customWidth="1"/>
    <col min="217" max="217" width="7.7109375" style="1892" customWidth="1"/>
    <col min="218" max="218" width="6.7109375" style="1892" customWidth="1"/>
    <col min="219" max="219" width="7.7109375" style="1892" customWidth="1"/>
    <col min="220" max="220" width="21.7109375" style="1892" customWidth="1"/>
    <col min="221" max="221" width="7.5703125" style="1892" customWidth="1"/>
    <col min="222" max="464" width="11" style="1892"/>
    <col min="465" max="465" width="21.28515625" style="1892" customWidth="1"/>
    <col min="466" max="466" width="11.28515625" style="1892" bestFit="1" customWidth="1"/>
    <col min="467" max="467" width="9.7109375" style="1892" bestFit="1" customWidth="1"/>
    <col min="468" max="468" width="9" style="1892" customWidth="1"/>
    <col min="469" max="469" width="8" style="1892" customWidth="1"/>
    <col min="470" max="470" width="7.28515625" style="1892" customWidth="1"/>
    <col min="471" max="471" width="7.85546875" style="1892" customWidth="1"/>
    <col min="472" max="472" width="6.5703125" style="1892" customWidth="1"/>
    <col min="473" max="473" width="7.7109375" style="1892" customWidth="1"/>
    <col min="474" max="474" width="6.7109375" style="1892" customWidth="1"/>
    <col min="475" max="475" width="7.7109375" style="1892" customWidth="1"/>
    <col min="476" max="476" width="21.7109375" style="1892" customWidth="1"/>
    <col min="477" max="477" width="7.5703125" style="1892" customWidth="1"/>
    <col min="478" max="720" width="11" style="1892"/>
    <col min="721" max="721" width="21.28515625" style="1892" customWidth="1"/>
    <col min="722" max="722" width="11.28515625" style="1892" bestFit="1" customWidth="1"/>
    <col min="723" max="723" width="9.7109375" style="1892" bestFit="1" customWidth="1"/>
    <col min="724" max="724" width="9" style="1892" customWidth="1"/>
    <col min="725" max="725" width="8" style="1892" customWidth="1"/>
    <col min="726" max="726" width="7.28515625" style="1892" customWidth="1"/>
    <col min="727" max="727" width="7.85546875" style="1892" customWidth="1"/>
    <col min="728" max="728" width="6.5703125" style="1892" customWidth="1"/>
    <col min="729" max="729" width="7.7109375" style="1892" customWidth="1"/>
    <col min="730" max="730" width="6.7109375" style="1892" customWidth="1"/>
    <col min="731" max="731" width="7.7109375" style="1892" customWidth="1"/>
    <col min="732" max="732" width="21.7109375" style="1892" customWidth="1"/>
    <col min="733" max="733" width="7.5703125" style="1892" customWidth="1"/>
    <col min="734" max="976" width="11" style="1892"/>
    <col min="977" max="977" width="21.28515625" style="1892" customWidth="1"/>
    <col min="978" max="978" width="11.28515625" style="1892" bestFit="1" customWidth="1"/>
    <col min="979" max="979" width="9.7109375" style="1892" bestFit="1" customWidth="1"/>
    <col min="980" max="980" width="9" style="1892" customWidth="1"/>
    <col min="981" max="981" width="8" style="1892" customWidth="1"/>
    <col min="982" max="982" width="7.28515625" style="1892" customWidth="1"/>
    <col min="983" max="983" width="7.85546875" style="1892" customWidth="1"/>
    <col min="984" max="984" width="6.5703125" style="1892" customWidth="1"/>
    <col min="985" max="985" width="7.7109375" style="1892" customWidth="1"/>
    <col min="986" max="986" width="6.7109375" style="1892" customWidth="1"/>
    <col min="987" max="987" width="7.7109375" style="1892" customWidth="1"/>
    <col min="988" max="988" width="21.7109375" style="1892" customWidth="1"/>
    <col min="989" max="989" width="7.5703125" style="1892" customWidth="1"/>
    <col min="990" max="1232" width="11" style="1892"/>
    <col min="1233" max="1233" width="21.28515625" style="1892" customWidth="1"/>
    <col min="1234" max="1234" width="11.28515625" style="1892" bestFit="1" customWidth="1"/>
    <col min="1235" max="1235" width="9.7109375" style="1892" bestFit="1" customWidth="1"/>
    <col min="1236" max="1236" width="9" style="1892" customWidth="1"/>
    <col min="1237" max="1237" width="8" style="1892" customWidth="1"/>
    <col min="1238" max="1238" width="7.28515625" style="1892" customWidth="1"/>
    <col min="1239" max="1239" width="7.85546875" style="1892" customWidth="1"/>
    <col min="1240" max="1240" width="6.5703125" style="1892" customWidth="1"/>
    <col min="1241" max="1241" width="7.7109375" style="1892" customWidth="1"/>
    <col min="1242" max="1242" width="6.7109375" style="1892" customWidth="1"/>
    <col min="1243" max="1243" width="7.7109375" style="1892" customWidth="1"/>
    <col min="1244" max="1244" width="21.7109375" style="1892" customWidth="1"/>
    <col min="1245" max="1245" width="7.5703125" style="1892" customWidth="1"/>
    <col min="1246" max="1488" width="11" style="1892"/>
    <col min="1489" max="1489" width="21.28515625" style="1892" customWidth="1"/>
    <col min="1490" max="1490" width="11.28515625" style="1892" bestFit="1" customWidth="1"/>
    <col min="1491" max="1491" width="9.7109375" style="1892" bestFit="1" customWidth="1"/>
    <col min="1492" max="1492" width="9" style="1892" customWidth="1"/>
    <col min="1493" max="1493" width="8" style="1892" customWidth="1"/>
    <col min="1494" max="1494" width="7.28515625" style="1892" customWidth="1"/>
    <col min="1495" max="1495" width="7.85546875" style="1892" customWidth="1"/>
    <col min="1496" max="1496" width="6.5703125" style="1892" customWidth="1"/>
    <col min="1497" max="1497" width="7.7109375" style="1892" customWidth="1"/>
    <col min="1498" max="1498" width="6.7109375" style="1892" customWidth="1"/>
    <col min="1499" max="1499" width="7.7109375" style="1892" customWidth="1"/>
    <col min="1500" max="1500" width="21.7109375" style="1892" customWidth="1"/>
    <col min="1501" max="1501" width="7.5703125" style="1892" customWidth="1"/>
    <col min="1502" max="1744" width="11" style="1892"/>
    <col min="1745" max="1745" width="21.28515625" style="1892" customWidth="1"/>
    <col min="1746" max="1746" width="11.28515625" style="1892" bestFit="1" customWidth="1"/>
    <col min="1747" max="1747" width="9.7109375" style="1892" bestFit="1" customWidth="1"/>
    <col min="1748" max="1748" width="9" style="1892" customWidth="1"/>
    <col min="1749" max="1749" width="8" style="1892" customWidth="1"/>
    <col min="1750" max="1750" width="7.28515625" style="1892" customWidth="1"/>
    <col min="1751" max="1751" width="7.85546875" style="1892" customWidth="1"/>
    <col min="1752" max="1752" width="6.5703125" style="1892" customWidth="1"/>
    <col min="1753" max="1753" width="7.7109375" style="1892" customWidth="1"/>
    <col min="1754" max="1754" width="6.7109375" style="1892" customWidth="1"/>
    <col min="1755" max="1755" width="7.7109375" style="1892" customWidth="1"/>
    <col min="1756" max="1756" width="21.7109375" style="1892" customWidth="1"/>
    <col min="1757" max="1757" width="7.5703125" style="1892" customWidth="1"/>
    <col min="1758" max="2000" width="11" style="1892"/>
    <col min="2001" max="2001" width="21.28515625" style="1892" customWidth="1"/>
    <col min="2002" max="2002" width="11.28515625" style="1892" bestFit="1" customWidth="1"/>
    <col min="2003" max="2003" width="9.7109375" style="1892" bestFit="1" customWidth="1"/>
    <col min="2004" max="2004" width="9" style="1892" customWidth="1"/>
    <col min="2005" max="2005" width="8" style="1892" customWidth="1"/>
    <col min="2006" max="2006" width="7.28515625" style="1892" customWidth="1"/>
    <col min="2007" max="2007" width="7.85546875" style="1892" customWidth="1"/>
    <col min="2008" max="2008" width="6.5703125" style="1892" customWidth="1"/>
    <col min="2009" max="2009" width="7.7109375" style="1892" customWidth="1"/>
    <col min="2010" max="2010" width="6.7109375" style="1892" customWidth="1"/>
    <col min="2011" max="2011" width="7.7109375" style="1892" customWidth="1"/>
    <col min="2012" max="2012" width="21.7109375" style="1892" customWidth="1"/>
    <col min="2013" max="2013" width="7.5703125" style="1892" customWidth="1"/>
    <col min="2014" max="2256" width="11" style="1892"/>
    <col min="2257" max="2257" width="21.28515625" style="1892" customWidth="1"/>
    <col min="2258" max="2258" width="11.28515625" style="1892" bestFit="1" customWidth="1"/>
    <col min="2259" max="2259" width="9.7109375" style="1892" bestFit="1" customWidth="1"/>
    <col min="2260" max="2260" width="9" style="1892" customWidth="1"/>
    <col min="2261" max="2261" width="8" style="1892" customWidth="1"/>
    <col min="2262" max="2262" width="7.28515625" style="1892" customWidth="1"/>
    <col min="2263" max="2263" width="7.85546875" style="1892" customWidth="1"/>
    <col min="2264" max="2264" width="6.5703125" style="1892" customWidth="1"/>
    <col min="2265" max="2265" width="7.7109375" style="1892" customWidth="1"/>
    <col min="2266" max="2266" width="6.7109375" style="1892" customWidth="1"/>
    <col min="2267" max="2267" width="7.7109375" style="1892" customWidth="1"/>
    <col min="2268" max="2268" width="21.7109375" style="1892" customWidth="1"/>
    <col min="2269" max="2269" width="7.5703125" style="1892" customWidth="1"/>
    <col min="2270" max="2512" width="11" style="1892"/>
    <col min="2513" max="2513" width="21.28515625" style="1892" customWidth="1"/>
    <col min="2514" max="2514" width="11.28515625" style="1892" bestFit="1" customWidth="1"/>
    <col min="2515" max="2515" width="9.7109375" style="1892" bestFit="1" customWidth="1"/>
    <col min="2516" max="2516" width="9" style="1892" customWidth="1"/>
    <col min="2517" max="2517" width="8" style="1892" customWidth="1"/>
    <col min="2518" max="2518" width="7.28515625" style="1892" customWidth="1"/>
    <col min="2519" max="2519" width="7.85546875" style="1892" customWidth="1"/>
    <col min="2520" max="2520" width="6.5703125" style="1892" customWidth="1"/>
    <col min="2521" max="2521" width="7.7109375" style="1892" customWidth="1"/>
    <col min="2522" max="2522" width="6.7109375" style="1892" customWidth="1"/>
    <col min="2523" max="2523" width="7.7109375" style="1892" customWidth="1"/>
    <col min="2524" max="2524" width="21.7109375" style="1892" customWidth="1"/>
    <col min="2525" max="2525" width="7.5703125" style="1892" customWidth="1"/>
    <col min="2526" max="2768" width="11" style="1892"/>
    <col min="2769" max="2769" width="21.28515625" style="1892" customWidth="1"/>
    <col min="2770" max="2770" width="11.28515625" style="1892" bestFit="1" customWidth="1"/>
    <col min="2771" max="2771" width="9.7109375" style="1892" bestFit="1" customWidth="1"/>
    <col min="2772" max="2772" width="9" style="1892" customWidth="1"/>
    <col min="2773" max="2773" width="8" style="1892" customWidth="1"/>
    <col min="2774" max="2774" width="7.28515625" style="1892" customWidth="1"/>
    <col min="2775" max="2775" width="7.85546875" style="1892" customWidth="1"/>
    <col min="2776" max="2776" width="6.5703125" style="1892" customWidth="1"/>
    <col min="2777" max="2777" width="7.7109375" style="1892" customWidth="1"/>
    <col min="2778" max="2778" width="6.7109375" style="1892" customWidth="1"/>
    <col min="2779" max="2779" width="7.7109375" style="1892" customWidth="1"/>
    <col min="2780" max="2780" width="21.7109375" style="1892" customWidth="1"/>
    <col min="2781" max="2781" width="7.5703125" style="1892" customWidth="1"/>
    <col min="2782" max="3024" width="11" style="1892"/>
    <col min="3025" max="3025" width="21.28515625" style="1892" customWidth="1"/>
    <col min="3026" max="3026" width="11.28515625" style="1892" bestFit="1" customWidth="1"/>
    <col min="3027" max="3027" width="9.7109375" style="1892" bestFit="1" customWidth="1"/>
    <col min="3028" max="3028" width="9" style="1892" customWidth="1"/>
    <col min="3029" max="3029" width="8" style="1892" customWidth="1"/>
    <col min="3030" max="3030" width="7.28515625" style="1892" customWidth="1"/>
    <col min="3031" max="3031" width="7.85546875" style="1892" customWidth="1"/>
    <col min="3032" max="3032" width="6.5703125" style="1892" customWidth="1"/>
    <col min="3033" max="3033" width="7.7109375" style="1892" customWidth="1"/>
    <col min="3034" max="3034" width="6.7109375" style="1892" customWidth="1"/>
    <col min="3035" max="3035" width="7.7109375" style="1892" customWidth="1"/>
    <col min="3036" max="3036" width="21.7109375" style="1892" customWidth="1"/>
    <col min="3037" max="3037" width="7.5703125" style="1892" customWidth="1"/>
    <col min="3038" max="3280" width="11" style="1892"/>
    <col min="3281" max="3281" width="21.28515625" style="1892" customWidth="1"/>
    <col min="3282" max="3282" width="11.28515625" style="1892" bestFit="1" customWidth="1"/>
    <col min="3283" max="3283" width="9.7109375" style="1892" bestFit="1" customWidth="1"/>
    <col min="3284" max="3284" width="9" style="1892" customWidth="1"/>
    <col min="3285" max="3285" width="8" style="1892" customWidth="1"/>
    <col min="3286" max="3286" width="7.28515625" style="1892" customWidth="1"/>
    <col min="3287" max="3287" width="7.85546875" style="1892" customWidth="1"/>
    <col min="3288" max="3288" width="6.5703125" style="1892" customWidth="1"/>
    <col min="3289" max="3289" width="7.7109375" style="1892" customWidth="1"/>
    <col min="3290" max="3290" width="6.7109375" style="1892" customWidth="1"/>
    <col min="3291" max="3291" width="7.7109375" style="1892" customWidth="1"/>
    <col min="3292" max="3292" width="21.7109375" style="1892" customWidth="1"/>
    <col min="3293" max="3293" width="7.5703125" style="1892" customWidth="1"/>
    <col min="3294" max="3536" width="11" style="1892"/>
    <col min="3537" max="3537" width="21.28515625" style="1892" customWidth="1"/>
    <col min="3538" max="3538" width="11.28515625" style="1892" bestFit="1" customWidth="1"/>
    <col min="3539" max="3539" width="9.7109375" style="1892" bestFit="1" customWidth="1"/>
    <col min="3540" max="3540" width="9" style="1892" customWidth="1"/>
    <col min="3541" max="3541" width="8" style="1892" customWidth="1"/>
    <col min="3542" max="3542" width="7.28515625" style="1892" customWidth="1"/>
    <col min="3543" max="3543" width="7.85546875" style="1892" customWidth="1"/>
    <col min="3544" max="3544" width="6.5703125" style="1892" customWidth="1"/>
    <col min="3545" max="3545" width="7.7109375" style="1892" customWidth="1"/>
    <col min="3546" max="3546" width="6.7109375" style="1892" customWidth="1"/>
    <col min="3547" max="3547" width="7.7109375" style="1892" customWidth="1"/>
    <col min="3548" max="3548" width="21.7109375" style="1892" customWidth="1"/>
    <col min="3549" max="3549" width="7.5703125" style="1892" customWidth="1"/>
    <col min="3550" max="3792" width="11" style="1892"/>
    <col min="3793" max="3793" width="21.28515625" style="1892" customWidth="1"/>
    <col min="3794" max="3794" width="11.28515625" style="1892" bestFit="1" customWidth="1"/>
    <col min="3795" max="3795" width="9.7109375" style="1892" bestFit="1" customWidth="1"/>
    <col min="3796" max="3796" width="9" style="1892" customWidth="1"/>
    <col min="3797" max="3797" width="8" style="1892" customWidth="1"/>
    <col min="3798" max="3798" width="7.28515625" style="1892" customWidth="1"/>
    <col min="3799" max="3799" width="7.85546875" style="1892" customWidth="1"/>
    <col min="3800" max="3800" width="6.5703125" style="1892" customWidth="1"/>
    <col min="3801" max="3801" width="7.7109375" style="1892" customWidth="1"/>
    <col min="3802" max="3802" width="6.7109375" style="1892" customWidth="1"/>
    <col min="3803" max="3803" width="7.7109375" style="1892" customWidth="1"/>
    <col min="3804" max="3804" width="21.7109375" style="1892" customWidth="1"/>
    <col min="3805" max="3805" width="7.5703125" style="1892" customWidth="1"/>
    <col min="3806" max="4048" width="11" style="1892"/>
    <col min="4049" max="4049" width="21.28515625" style="1892" customWidth="1"/>
    <col min="4050" max="4050" width="11.28515625" style="1892" bestFit="1" customWidth="1"/>
    <col min="4051" max="4051" width="9.7109375" style="1892" bestFit="1" customWidth="1"/>
    <col min="4052" max="4052" width="9" style="1892" customWidth="1"/>
    <col min="4053" max="4053" width="8" style="1892" customWidth="1"/>
    <col min="4054" max="4054" width="7.28515625" style="1892" customWidth="1"/>
    <col min="4055" max="4055" width="7.85546875" style="1892" customWidth="1"/>
    <col min="4056" max="4056" width="6.5703125" style="1892" customWidth="1"/>
    <col min="4057" max="4057" width="7.7109375" style="1892" customWidth="1"/>
    <col min="4058" max="4058" width="6.7109375" style="1892" customWidth="1"/>
    <col min="4059" max="4059" width="7.7109375" style="1892" customWidth="1"/>
    <col min="4060" max="4060" width="21.7109375" style="1892" customWidth="1"/>
    <col min="4061" max="4061" width="7.5703125" style="1892" customWidth="1"/>
    <col min="4062" max="4304" width="11" style="1892"/>
    <col min="4305" max="4305" width="21.28515625" style="1892" customWidth="1"/>
    <col min="4306" max="4306" width="11.28515625" style="1892" bestFit="1" customWidth="1"/>
    <col min="4307" max="4307" width="9.7109375" style="1892" bestFit="1" customWidth="1"/>
    <col min="4308" max="4308" width="9" style="1892" customWidth="1"/>
    <col min="4309" max="4309" width="8" style="1892" customWidth="1"/>
    <col min="4310" max="4310" width="7.28515625" style="1892" customWidth="1"/>
    <col min="4311" max="4311" width="7.85546875" style="1892" customWidth="1"/>
    <col min="4312" max="4312" width="6.5703125" style="1892" customWidth="1"/>
    <col min="4313" max="4313" width="7.7109375" style="1892" customWidth="1"/>
    <col min="4314" max="4314" width="6.7109375" style="1892" customWidth="1"/>
    <col min="4315" max="4315" width="7.7109375" style="1892" customWidth="1"/>
    <col min="4316" max="4316" width="21.7109375" style="1892" customWidth="1"/>
    <col min="4317" max="4317" width="7.5703125" style="1892" customWidth="1"/>
    <col min="4318" max="4560" width="11" style="1892"/>
    <col min="4561" max="4561" width="21.28515625" style="1892" customWidth="1"/>
    <col min="4562" max="4562" width="11.28515625" style="1892" bestFit="1" customWidth="1"/>
    <col min="4563" max="4563" width="9.7109375" style="1892" bestFit="1" customWidth="1"/>
    <col min="4564" max="4564" width="9" style="1892" customWidth="1"/>
    <col min="4565" max="4565" width="8" style="1892" customWidth="1"/>
    <col min="4566" max="4566" width="7.28515625" style="1892" customWidth="1"/>
    <col min="4567" max="4567" width="7.85546875" style="1892" customWidth="1"/>
    <col min="4568" max="4568" width="6.5703125" style="1892" customWidth="1"/>
    <col min="4569" max="4569" width="7.7109375" style="1892" customWidth="1"/>
    <col min="4570" max="4570" width="6.7109375" style="1892" customWidth="1"/>
    <col min="4571" max="4571" width="7.7109375" style="1892" customWidth="1"/>
    <col min="4572" max="4572" width="21.7109375" style="1892" customWidth="1"/>
    <col min="4573" max="4573" width="7.5703125" style="1892" customWidth="1"/>
    <col min="4574" max="4816" width="11" style="1892"/>
    <col min="4817" max="4817" width="21.28515625" style="1892" customWidth="1"/>
    <col min="4818" max="4818" width="11.28515625" style="1892" bestFit="1" customWidth="1"/>
    <col min="4819" max="4819" width="9.7109375" style="1892" bestFit="1" customWidth="1"/>
    <col min="4820" max="4820" width="9" style="1892" customWidth="1"/>
    <col min="4821" max="4821" width="8" style="1892" customWidth="1"/>
    <col min="4822" max="4822" width="7.28515625" style="1892" customWidth="1"/>
    <col min="4823" max="4823" width="7.85546875" style="1892" customWidth="1"/>
    <col min="4824" max="4824" width="6.5703125" style="1892" customWidth="1"/>
    <col min="4825" max="4825" width="7.7109375" style="1892" customWidth="1"/>
    <col min="4826" max="4826" width="6.7109375" style="1892" customWidth="1"/>
    <col min="4827" max="4827" width="7.7109375" style="1892" customWidth="1"/>
    <col min="4828" max="4828" width="21.7109375" style="1892" customWidth="1"/>
    <col min="4829" max="4829" width="7.5703125" style="1892" customWidth="1"/>
    <col min="4830" max="5072" width="11" style="1892"/>
    <col min="5073" max="5073" width="21.28515625" style="1892" customWidth="1"/>
    <col min="5074" max="5074" width="11.28515625" style="1892" bestFit="1" customWidth="1"/>
    <col min="5075" max="5075" width="9.7109375" style="1892" bestFit="1" customWidth="1"/>
    <col min="5076" max="5076" width="9" style="1892" customWidth="1"/>
    <col min="5077" max="5077" width="8" style="1892" customWidth="1"/>
    <col min="5078" max="5078" width="7.28515625" style="1892" customWidth="1"/>
    <col min="5079" max="5079" width="7.85546875" style="1892" customWidth="1"/>
    <col min="5080" max="5080" width="6.5703125" style="1892" customWidth="1"/>
    <col min="5081" max="5081" width="7.7109375" style="1892" customWidth="1"/>
    <col min="5082" max="5082" width="6.7109375" style="1892" customWidth="1"/>
    <col min="5083" max="5083" width="7.7109375" style="1892" customWidth="1"/>
    <col min="5084" max="5084" width="21.7109375" style="1892" customWidth="1"/>
    <col min="5085" max="5085" width="7.5703125" style="1892" customWidth="1"/>
    <col min="5086" max="5328" width="11" style="1892"/>
    <col min="5329" max="5329" width="21.28515625" style="1892" customWidth="1"/>
    <col min="5330" max="5330" width="11.28515625" style="1892" bestFit="1" customWidth="1"/>
    <col min="5331" max="5331" width="9.7109375" style="1892" bestFit="1" customWidth="1"/>
    <col min="5332" max="5332" width="9" style="1892" customWidth="1"/>
    <col min="5333" max="5333" width="8" style="1892" customWidth="1"/>
    <col min="5334" max="5334" width="7.28515625" style="1892" customWidth="1"/>
    <col min="5335" max="5335" width="7.85546875" style="1892" customWidth="1"/>
    <col min="5336" max="5336" width="6.5703125" style="1892" customWidth="1"/>
    <col min="5337" max="5337" width="7.7109375" style="1892" customWidth="1"/>
    <col min="5338" max="5338" width="6.7109375" style="1892" customWidth="1"/>
    <col min="5339" max="5339" width="7.7109375" style="1892" customWidth="1"/>
    <col min="5340" max="5340" width="21.7109375" style="1892" customWidth="1"/>
    <col min="5341" max="5341" width="7.5703125" style="1892" customWidth="1"/>
    <col min="5342" max="5584" width="11" style="1892"/>
    <col min="5585" max="5585" width="21.28515625" style="1892" customWidth="1"/>
    <col min="5586" max="5586" width="11.28515625" style="1892" bestFit="1" customWidth="1"/>
    <col min="5587" max="5587" width="9.7109375" style="1892" bestFit="1" customWidth="1"/>
    <col min="5588" max="5588" width="9" style="1892" customWidth="1"/>
    <col min="5589" max="5589" width="8" style="1892" customWidth="1"/>
    <col min="5590" max="5590" width="7.28515625" style="1892" customWidth="1"/>
    <col min="5591" max="5591" width="7.85546875" style="1892" customWidth="1"/>
    <col min="5592" max="5592" width="6.5703125" style="1892" customWidth="1"/>
    <col min="5593" max="5593" width="7.7109375" style="1892" customWidth="1"/>
    <col min="5594" max="5594" width="6.7109375" style="1892" customWidth="1"/>
    <col min="5595" max="5595" width="7.7109375" style="1892" customWidth="1"/>
    <col min="5596" max="5596" width="21.7109375" style="1892" customWidth="1"/>
    <col min="5597" max="5597" width="7.5703125" style="1892" customWidth="1"/>
    <col min="5598" max="5840" width="11" style="1892"/>
    <col min="5841" max="5841" width="21.28515625" style="1892" customWidth="1"/>
    <col min="5842" max="5842" width="11.28515625" style="1892" bestFit="1" customWidth="1"/>
    <col min="5843" max="5843" width="9.7109375" style="1892" bestFit="1" customWidth="1"/>
    <col min="5844" max="5844" width="9" style="1892" customWidth="1"/>
    <col min="5845" max="5845" width="8" style="1892" customWidth="1"/>
    <col min="5846" max="5846" width="7.28515625" style="1892" customWidth="1"/>
    <col min="5847" max="5847" width="7.85546875" style="1892" customWidth="1"/>
    <col min="5848" max="5848" width="6.5703125" style="1892" customWidth="1"/>
    <col min="5849" max="5849" width="7.7109375" style="1892" customWidth="1"/>
    <col min="5850" max="5850" width="6.7109375" style="1892" customWidth="1"/>
    <col min="5851" max="5851" width="7.7109375" style="1892" customWidth="1"/>
    <col min="5852" max="5852" width="21.7109375" style="1892" customWidth="1"/>
    <col min="5853" max="5853" width="7.5703125" style="1892" customWidth="1"/>
    <col min="5854" max="6096" width="11" style="1892"/>
    <col min="6097" max="6097" width="21.28515625" style="1892" customWidth="1"/>
    <col min="6098" max="6098" width="11.28515625" style="1892" bestFit="1" customWidth="1"/>
    <col min="6099" max="6099" width="9.7109375" style="1892" bestFit="1" customWidth="1"/>
    <col min="6100" max="6100" width="9" style="1892" customWidth="1"/>
    <col min="6101" max="6101" width="8" style="1892" customWidth="1"/>
    <col min="6102" max="6102" width="7.28515625" style="1892" customWidth="1"/>
    <col min="6103" max="6103" width="7.85546875" style="1892" customWidth="1"/>
    <col min="6104" max="6104" width="6.5703125" style="1892" customWidth="1"/>
    <col min="6105" max="6105" width="7.7109375" style="1892" customWidth="1"/>
    <col min="6106" max="6106" width="6.7109375" style="1892" customWidth="1"/>
    <col min="6107" max="6107" width="7.7109375" style="1892" customWidth="1"/>
    <col min="6108" max="6108" width="21.7109375" style="1892" customWidth="1"/>
    <col min="6109" max="6109" width="7.5703125" style="1892" customWidth="1"/>
    <col min="6110" max="6352" width="11" style="1892"/>
    <col min="6353" max="6353" width="21.28515625" style="1892" customWidth="1"/>
    <col min="6354" max="6354" width="11.28515625" style="1892" bestFit="1" customWidth="1"/>
    <col min="6355" max="6355" width="9.7109375" style="1892" bestFit="1" customWidth="1"/>
    <col min="6356" max="6356" width="9" style="1892" customWidth="1"/>
    <col min="6357" max="6357" width="8" style="1892" customWidth="1"/>
    <col min="6358" max="6358" width="7.28515625" style="1892" customWidth="1"/>
    <col min="6359" max="6359" width="7.85546875" style="1892" customWidth="1"/>
    <col min="6360" max="6360" width="6.5703125" style="1892" customWidth="1"/>
    <col min="6361" max="6361" width="7.7109375" style="1892" customWidth="1"/>
    <col min="6362" max="6362" width="6.7109375" style="1892" customWidth="1"/>
    <col min="6363" max="6363" width="7.7109375" style="1892" customWidth="1"/>
    <col min="6364" max="6364" width="21.7109375" style="1892" customWidth="1"/>
    <col min="6365" max="6365" width="7.5703125" style="1892" customWidth="1"/>
    <col min="6366" max="6608" width="11" style="1892"/>
    <col min="6609" max="6609" width="21.28515625" style="1892" customWidth="1"/>
    <col min="6610" max="6610" width="11.28515625" style="1892" bestFit="1" customWidth="1"/>
    <col min="6611" max="6611" width="9.7109375" style="1892" bestFit="1" customWidth="1"/>
    <col min="6612" max="6612" width="9" style="1892" customWidth="1"/>
    <col min="6613" max="6613" width="8" style="1892" customWidth="1"/>
    <col min="6614" max="6614" width="7.28515625" style="1892" customWidth="1"/>
    <col min="6615" max="6615" width="7.85546875" style="1892" customWidth="1"/>
    <col min="6616" max="6616" width="6.5703125" style="1892" customWidth="1"/>
    <col min="6617" max="6617" width="7.7109375" style="1892" customWidth="1"/>
    <col min="6618" max="6618" width="6.7109375" style="1892" customWidth="1"/>
    <col min="6619" max="6619" width="7.7109375" style="1892" customWidth="1"/>
    <col min="6620" max="6620" width="21.7109375" style="1892" customWidth="1"/>
    <col min="6621" max="6621" width="7.5703125" style="1892" customWidth="1"/>
    <col min="6622" max="6864" width="11" style="1892"/>
    <col min="6865" max="6865" width="21.28515625" style="1892" customWidth="1"/>
    <col min="6866" max="6866" width="11.28515625" style="1892" bestFit="1" customWidth="1"/>
    <col min="6867" max="6867" width="9.7109375" style="1892" bestFit="1" customWidth="1"/>
    <col min="6868" max="6868" width="9" style="1892" customWidth="1"/>
    <col min="6869" max="6869" width="8" style="1892" customWidth="1"/>
    <col min="6870" max="6870" width="7.28515625" style="1892" customWidth="1"/>
    <col min="6871" max="6871" width="7.85546875" style="1892" customWidth="1"/>
    <col min="6872" max="6872" width="6.5703125" style="1892" customWidth="1"/>
    <col min="6873" max="6873" width="7.7109375" style="1892" customWidth="1"/>
    <col min="6874" max="6874" width="6.7109375" style="1892" customWidth="1"/>
    <col min="6875" max="6875" width="7.7109375" style="1892" customWidth="1"/>
    <col min="6876" max="6876" width="21.7109375" style="1892" customWidth="1"/>
    <col min="6877" max="6877" width="7.5703125" style="1892" customWidth="1"/>
    <col min="6878" max="7120" width="11" style="1892"/>
    <col min="7121" max="7121" width="21.28515625" style="1892" customWidth="1"/>
    <col min="7122" max="7122" width="11.28515625" style="1892" bestFit="1" customWidth="1"/>
    <col min="7123" max="7123" width="9.7109375" style="1892" bestFit="1" customWidth="1"/>
    <col min="7124" max="7124" width="9" style="1892" customWidth="1"/>
    <col min="7125" max="7125" width="8" style="1892" customWidth="1"/>
    <col min="7126" max="7126" width="7.28515625" style="1892" customWidth="1"/>
    <col min="7127" max="7127" width="7.85546875" style="1892" customWidth="1"/>
    <col min="7128" max="7128" width="6.5703125" style="1892" customWidth="1"/>
    <col min="7129" max="7129" width="7.7109375" style="1892" customWidth="1"/>
    <col min="7130" max="7130" width="6.7109375" style="1892" customWidth="1"/>
    <col min="7131" max="7131" width="7.7109375" style="1892" customWidth="1"/>
    <col min="7132" max="7132" width="21.7109375" style="1892" customWidth="1"/>
    <col min="7133" max="7133" width="7.5703125" style="1892" customWidth="1"/>
    <col min="7134" max="7376" width="11" style="1892"/>
    <col min="7377" max="7377" width="21.28515625" style="1892" customWidth="1"/>
    <col min="7378" max="7378" width="11.28515625" style="1892" bestFit="1" customWidth="1"/>
    <col min="7379" max="7379" width="9.7109375" style="1892" bestFit="1" customWidth="1"/>
    <col min="7380" max="7380" width="9" style="1892" customWidth="1"/>
    <col min="7381" max="7381" width="8" style="1892" customWidth="1"/>
    <col min="7382" max="7382" width="7.28515625" style="1892" customWidth="1"/>
    <col min="7383" max="7383" width="7.85546875" style="1892" customWidth="1"/>
    <col min="7384" max="7384" width="6.5703125" style="1892" customWidth="1"/>
    <col min="7385" max="7385" width="7.7109375" style="1892" customWidth="1"/>
    <col min="7386" max="7386" width="6.7109375" style="1892" customWidth="1"/>
    <col min="7387" max="7387" width="7.7109375" style="1892" customWidth="1"/>
    <col min="7388" max="7388" width="21.7109375" style="1892" customWidth="1"/>
    <col min="7389" max="7389" width="7.5703125" style="1892" customWidth="1"/>
    <col min="7390" max="7632" width="11" style="1892"/>
    <col min="7633" max="7633" width="21.28515625" style="1892" customWidth="1"/>
    <col min="7634" max="7634" width="11.28515625" style="1892" bestFit="1" customWidth="1"/>
    <col min="7635" max="7635" width="9.7109375" style="1892" bestFit="1" customWidth="1"/>
    <col min="7636" max="7636" width="9" style="1892" customWidth="1"/>
    <col min="7637" max="7637" width="8" style="1892" customWidth="1"/>
    <col min="7638" max="7638" width="7.28515625" style="1892" customWidth="1"/>
    <col min="7639" max="7639" width="7.85546875" style="1892" customWidth="1"/>
    <col min="7640" max="7640" width="6.5703125" style="1892" customWidth="1"/>
    <col min="7641" max="7641" width="7.7109375" style="1892" customWidth="1"/>
    <col min="7642" max="7642" width="6.7109375" style="1892" customWidth="1"/>
    <col min="7643" max="7643" width="7.7109375" style="1892" customWidth="1"/>
    <col min="7644" max="7644" width="21.7109375" style="1892" customWidth="1"/>
    <col min="7645" max="7645" width="7.5703125" style="1892" customWidth="1"/>
    <col min="7646" max="7888" width="11" style="1892"/>
    <col min="7889" max="7889" width="21.28515625" style="1892" customWidth="1"/>
    <col min="7890" max="7890" width="11.28515625" style="1892" bestFit="1" customWidth="1"/>
    <col min="7891" max="7891" width="9.7109375" style="1892" bestFit="1" customWidth="1"/>
    <col min="7892" max="7892" width="9" style="1892" customWidth="1"/>
    <col min="7893" max="7893" width="8" style="1892" customWidth="1"/>
    <col min="7894" max="7894" width="7.28515625" style="1892" customWidth="1"/>
    <col min="7895" max="7895" width="7.85546875" style="1892" customWidth="1"/>
    <col min="7896" max="7896" width="6.5703125" style="1892" customWidth="1"/>
    <col min="7897" max="7897" width="7.7109375" style="1892" customWidth="1"/>
    <col min="7898" max="7898" width="6.7109375" style="1892" customWidth="1"/>
    <col min="7899" max="7899" width="7.7109375" style="1892" customWidth="1"/>
    <col min="7900" max="7900" width="21.7109375" style="1892" customWidth="1"/>
    <col min="7901" max="7901" width="7.5703125" style="1892" customWidth="1"/>
    <col min="7902" max="8144" width="11" style="1892"/>
    <col min="8145" max="8145" width="21.28515625" style="1892" customWidth="1"/>
    <col min="8146" max="8146" width="11.28515625" style="1892" bestFit="1" customWidth="1"/>
    <col min="8147" max="8147" width="9.7109375" style="1892" bestFit="1" customWidth="1"/>
    <col min="8148" max="8148" width="9" style="1892" customWidth="1"/>
    <col min="8149" max="8149" width="8" style="1892" customWidth="1"/>
    <col min="8150" max="8150" width="7.28515625" style="1892" customWidth="1"/>
    <col min="8151" max="8151" width="7.85546875" style="1892" customWidth="1"/>
    <col min="8152" max="8152" width="6.5703125" style="1892" customWidth="1"/>
    <col min="8153" max="8153" width="7.7109375" style="1892" customWidth="1"/>
    <col min="8154" max="8154" width="6.7109375" style="1892" customWidth="1"/>
    <col min="8155" max="8155" width="7.7109375" style="1892" customWidth="1"/>
    <col min="8156" max="8156" width="21.7109375" style="1892" customWidth="1"/>
    <col min="8157" max="8157" width="7.5703125" style="1892" customWidth="1"/>
    <col min="8158" max="8400" width="11" style="1892"/>
    <col min="8401" max="8401" width="21.28515625" style="1892" customWidth="1"/>
    <col min="8402" max="8402" width="11.28515625" style="1892" bestFit="1" customWidth="1"/>
    <col min="8403" max="8403" width="9.7109375" style="1892" bestFit="1" customWidth="1"/>
    <col min="8404" max="8404" width="9" style="1892" customWidth="1"/>
    <col min="8405" max="8405" width="8" style="1892" customWidth="1"/>
    <col min="8406" max="8406" width="7.28515625" style="1892" customWidth="1"/>
    <col min="8407" max="8407" width="7.85546875" style="1892" customWidth="1"/>
    <col min="8408" max="8408" width="6.5703125" style="1892" customWidth="1"/>
    <col min="8409" max="8409" width="7.7109375" style="1892" customWidth="1"/>
    <col min="8410" max="8410" width="6.7109375" style="1892" customWidth="1"/>
    <col min="8411" max="8411" width="7.7109375" style="1892" customWidth="1"/>
    <col min="8412" max="8412" width="21.7109375" style="1892" customWidth="1"/>
    <col min="8413" max="8413" width="7.5703125" style="1892" customWidth="1"/>
    <col min="8414" max="8656" width="11" style="1892"/>
    <col min="8657" max="8657" width="21.28515625" style="1892" customWidth="1"/>
    <col min="8658" max="8658" width="11.28515625" style="1892" bestFit="1" customWidth="1"/>
    <col min="8659" max="8659" width="9.7109375" style="1892" bestFit="1" customWidth="1"/>
    <col min="8660" max="8660" width="9" style="1892" customWidth="1"/>
    <col min="8661" max="8661" width="8" style="1892" customWidth="1"/>
    <col min="8662" max="8662" width="7.28515625" style="1892" customWidth="1"/>
    <col min="8663" max="8663" width="7.85546875" style="1892" customWidth="1"/>
    <col min="8664" max="8664" width="6.5703125" style="1892" customWidth="1"/>
    <col min="8665" max="8665" width="7.7109375" style="1892" customWidth="1"/>
    <col min="8666" max="8666" width="6.7109375" style="1892" customWidth="1"/>
    <col min="8667" max="8667" width="7.7109375" style="1892" customWidth="1"/>
    <col min="8668" max="8668" width="21.7109375" style="1892" customWidth="1"/>
    <col min="8669" max="8669" width="7.5703125" style="1892" customWidth="1"/>
    <col min="8670" max="8912" width="11" style="1892"/>
    <col min="8913" max="8913" width="21.28515625" style="1892" customWidth="1"/>
    <col min="8914" max="8914" width="11.28515625" style="1892" bestFit="1" customWidth="1"/>
    <col min="8915" max="8915" width="9.7109375" style="1892" bestFit="1" customWidth="1"/>
    <col min="8916" max="8916" width="9" style="1892" customWidth="1"/>
    <col min="8917" max="8917" width="8" style="1892" customWidth="1"/>
    <col min="8918" max="8918" width="7.28515625" style="1892" customWidth="1"/>
    <col min="8919" max="8919" width="7.85546875" style="1892" customWidth="1"/>
    <col min="8920" max="8920" width="6.5703125" style="1892" customWidth="1"/>
    <col min="8921" max="8921" width="7.7109375" style="1892" customWidth="1"/>
    <col min="8922" max="8922" width="6.7109375" style="1892" customWidth="1"/>
    <col min="8923" max="8923" width="7.7109375" style="1892" customWidth="1"/>
    <col min="8924" max="8924" width="21.7109375" style="1892" customWidth="1"/>
    <col min="8925" max="8925" width="7.5703125" style="1892" customWidth="1"/>
    <col min="8926" max="9168" width="11" style="1892"/>
    <col min="9169" max="9169" width="21.28515625" style="1892" customWidth="1"/>
    <col min="9170" max="9170" width="11.28515625" style="1892" bestFit="1" customWidth="1"/>
    <col min="9171" max="9171" width="9.7109375" style="1892" bestFit="1" customWidth="1"/>
    <col min="9172" max="9172" width="9" style="1892" customWidth="1"/>
    <col min="9173" max="9173" width="8" style="1892" customWidth="1"/>
    <col min="9174" max="9174" width="7.28515625" style="1892" customWidth="1"/>
    <col min="9175" max="9175" width="7.85546875" style="1892" customWidth="1"/>
    <col min="9176" max="9176" width="6.5703125" style="1892" customWidth="1"/>
    <col min="9177" max="9177" width="7.7109375" style="1892" customWidth="1"/>
    <col min="9178" max="9178" width="6.7109375" style="1892" customWidth="1"/>
    <col min="9179" max="9179" width="7.7109375" style="1892" customWidth="1"/>
    <col min="9180" max="9180" width="21.7109375" style="1892" customWidth="1"/>
    <col min="9181" max="9181" width="7.5703125" style="1892" customWidth="1"/>
    <col min="9182" max="9424" width="11" style="1892"/>
    <col min="9425" max="9425" width="21.28515625" style="1892" customWidth="1"/>
    <col min="9426" max="9426" width="11.28515625" style="1892" bestFit="1" customWidth="1"/>
    <col min="9427" max="9427" width="9.7109375" style="1892" bestFit="1" customWidth="1"/>
    <col min="9428" max="9428" width="9" style="1892" customWidth="1"/>
    <col min="9429" max="9429" width="8" style="1892" customWidth="1"/>
    <col min="9430" max="9430" width="7.28515625" style="1892" customWidth="1"/>
    <col min="9431" max="9431" width="7.85546875" style="1892" customWidth="1"/>
    <col min="9432" max="9432" width="6.5703125" style="1892" customWidth="1"/>
    <col min="9433" max="9433" width="7.7109375" style="1892" customWidth="1"/>
    <col min="9434" max="9434" width="6.7109375" style="1892" customWidth="1"/>
    <col min="9435" max="9435" width="7.7109375" style="1892" customWidth="1"/>
    <col min="9436" max="9436" width="21.7109375" style="1892" customWidth="1"/>
    <col min="9437" max="9437" width="7.5703125" style="1892" customWidth="1"/>
    <col min="9438" max="9680" width="11" style="1892"/>
    <col min="9681" max="9681" width="21.28515625" style="1892" customWidth="1"/>
    <col min="9682" max="9682" width="11.28515625" style="1892" bestFit="1" customWidth="1"/>
    <col min="9683" max="9683" width="9.7109375" style="1892" bestFit="1" customWidth="1"/>
    <col min="9684" max="9684" width="9" style="1892" customWidth="1"/>
    <col min="9685" max="9685" width="8" style="1892" customWidth="1"/>
    <col min="9686" max="9686" width="7.28515625" style="1892" customWidth="1"/>
    <col min="9687" max="9687" width="7.85546875" style="1892" customWidth="1"/>
    <col min="9688" max="9688" width="6.5703125" style="1892" customWidth="1"/>
    <col min="9689" max="9689" width="7.7109375" style="1892" customWidth="1"/>
    <col min="9690" max="9690" width="6.7109375" style="1892" customWidth="1"/>
    <col min="9691" max="9691" width="7.7109375" style="1892" customWidth="1"/>
    <col min="9692" max="9692" width="21.7109375" style="1892" customWidth="1"/>
    <col min="9693" max="9693" width="7.5703125" style="1892" customWidth="1"/>
    <col min="9694" max="9936" width="11" style="1892"/>
    <col min="9937" max="9937" width="21.28515625" style="1892" customWidth="1"/>
    <col min="9938" max="9938" width="11.28515625" style="1892" bestFit="1" customWidth="1"/>
    <col min="9939" max="9939" width="9.7109375" style="1892" bestFit="1" customWidth="1"/>
    <col min="9940" max="9940" width="9" style="1892" customWidth="1"/>
    <col min="9941" max="9941" width="8" style="1892" customWidth="1"/>
    <col min="9942" max="9942" width="7.28515625" style="1892" customWidth="1"/>
    <col min="9943" max="9943" width="7.85546875" style="1892" customWidth="1"/>
    <col min="9944" max="9944" width="6.5703125" style="1892" customWidth="1"/>
    <col min="9945" max="9945" width="7.7109375" style="1892" customWidth="1"/>
    <col min="9946" max="9946" width="6.7109375" style="1892" customWidth="1"/>
    <col min="9947" max="9947" width="7.7109375" style="1892" customWidth="1"/>
    <col min="9948" max="9948" width="21.7109375" style="1892" customWidth="1"/>
    <col min="9949" max="9949" width="7.5703125" style="1892" customWidth="1"/>
    <col min="9950" max="10192" width="11" style="1892"/>
    <col min="10193" max="10193" width="21.28515625" style="1892" customWidth="1"/>
    <col min="10194" max="10194" width="11.28515625" style="1892" bestFit="1" customWidth="1"/>
    <col min="10195" max="10195" width="9.7109375" style="1892" bestFit="1" customWidth="1"/>
    <col min="10196" max="10196" width="9" style="1892" customWidth="1"/>
    <col min="10197" max="10197" width="8" style="1892" customWidth="1"/>
    <col min="10198" max="10198" width="7.28515625" style="1892" customWidth="1"/>
    <col min="10199" max="10199" width="7.85546875" style="1892" customWidth="1"/>
    <col min="10200" max="10200" width="6.5703125" style="1892" customWidth="1"/>
    <col min="10201" max="10201" width="7.7109375" style="1892" customWidth="1"/>
    <col min="10202" max="10202" width="6.7109375" style="1892" customWidth="1"/>
    <col min="10203" max="10203" width="7.7109375" style="1892" customWidth="1"/>
    <col min="10204" max="10204" width="21.7109375" style="1892" customWidth="1"/>
    <col min="10205" max="10205" width="7.5703125" style="1892" customWidth="1"/>
    <col min="10206" max="10448" width="11" style="1892"/>
    <col min="10449" max="10449" width="21.28515625" style="1892" customWidth="1"/>
    <col min="10450" max="10450" width="11.28515625" style="1892" bestFit="1" customWidth="1"/>
    <col min="10451" max="10451" width="9.7109375" style="1892" bestFit="1" customWidth="1"/>
    <col min="10452" max="10452" width="9" style="1892" customWidth="1"/>
    <col min="10453" max="10453" width="8" style="1892" customWidth="1"/>
    <col min="10454" max="10454" width="7.28515625" style="1892" customWidth="1"/>
    <col min="10455" max="10455" width="7.85546875" style="1892" customWidth="1"/>
    <col min="10456" max="10456" width="6.5703125" style="1892" customWidth="1"/>
    <col min="10457" max="10457" width="7.7109375" style="1892" customWidth="1"/>
    <col min="10458" max="10458" width="6.7109375" style="1892" customWidth="1"/>
    <col min="10459" max="10459" width="7.7109375" style="1892" customWidth="1"/>
    <col min="10460" max="10460" width="21.7109375" style="1892" customWidth="1"/>
    <col min="10461" max="10461" width="7.5703125" style="1892" customWidth="1"/>
    <col min="10462" max="10704" width="11" style="1892"/>
    <col min="10705" max="10705" width="21.28515625" style="1892" customWidth="1"/>
    <col min="10706" max="10706" width="11.28515625" style="1892" bestFit="1" customWidth="1"/>
    <col min="10707" max="10707" width="9.7109375" style="1892" bestFit="1" customWidth="1"/>
    <col min="10708" max="10708" width="9" style="1892" customWidth="1"/>
    <col min="10709" max="10709" width="8" style="1892" customWidth="1"/>
    <col min="10710" max="10710" width="7.28515625" style="1892" customWidth="1"/>
    <col min="10711" max="10711" width="7.85546875" style="1892" customWidth="1"/>
    <col min="10712" max="10712" width="6.5703125" style="1892" customWidth="1"/>
    <col min="10713" max="10713" width="7.7109375" style="1892" customWidth="1"/>
    <col min="10714" max="10714" width="6.7109375" style="1892" customWidth="1"/>
    <col min="10715" max="10715" width="7.7109375" style="1892" customWidth="1"/>
    <col min="10716" max="10716" width="21.7109375" style="1892" customWidth="1"/>
    <col min="10717" max="10717" width="7.5703125" style="1892" customWidth="1"/>
    <col min="10718" max="10960" width="11" style="1892"/>
    <col min="10961" max="10961" width="21.28515625" style="1892" customWidth="1"/>
    <col min="10962" max="10962" width="11.28515625" style="1892" bestFit="1" customWidth="1"/>
    <col min="10963" max="10963" width="9.7109375" style="1892" bestFit="1" customWidth="1"/>
    <col min="10964" max="10964" width="9" style="1892" customWidth="1"/>
    <col min="10965" max="10965" width="8" style="1892" customWidth="1"/>
    <col min="10966" max="10966" width="7.28515625" style="1892" customWidth="1"/>
    <col min="10967" max="10967" width="7.85546875" style="1892" customWidth="1"/>
    <col min="10968" max="10968" width="6.5703125" style="1892" customWidth="1"/>
    <col min="10969" max="10969" width="7.7109375" style="1892" customWidth="1"/>
    <col min="10970" max="10970" width="6.7109375" style="1892" customWidth="1"/>
    <col min="10971" max="10971" width="7.7109375" style="1892" customWidth="1"/>
    <col min="10972" max="10972" width="21.7109375" style="1892" customWidth="1"/>
    <col min="10973" max="10973" width="7.5703125" style="1892" customWidth="1"/>
    <col min="10974" max="11216" width="11" style="1892"/>
    <col min="11217" max="11217" width="21.28515625" style="1892" customWidth="1"/>
    <col min="11218" max="11218" width="11.28515625" style="1892" bestFit="1" customWidth="1"/>
    <col min="11219" max="11219" width="9.7109375" style="1892" bestFit="1" customWidth="1"/>
    <col min="11220" max="11220" width="9" style="1892" customWidth="1"/>
    <col min="11221" max="11221" width="8" style="1892" customWidth="1"/>
    <col min="11222" max="11222" width="7.28515625" style="1892" customWidth="1"/>
    <col min="11223" max="11223" width="7.85546875" style="1892" customWidth="1"/>
    <col min="11224" max="11224" width="6.5703125" style="1892" customWidth="1"/>
    <col min="11225" max="11225" width="7.7109375" style="1892" customWidth="1"/>
    <col min="11226" max="11226" width="6.7109375" style="1892" customWidth="1"/>
    <col min="11227" max="11227" width="7.7109375" style="1892" customWidth="1"/>
    <col min="11228" max="11228" width="21.7109375" style="1892" customWidth="1"/>
    <col min="11229" max="11229" width="7.5703125" style="1892" customWidth="1"/>
    <col min="11230" max="11472" width="11" style="1892"/>
    <col min="11473" max="11473" width="21.28515625" style="1892" customWidth="1"/>
    <col min="11474" max="11474" width="11.28515625" style="1892" bestFit="1" customWidth="1"/>
    <col min="11475" max="11475" width="9.7109375" style="1892" bestFit="1" customWidth="1"/>
    <col min="11476" max="11476" width="9" style="1892" customWidth="1"/>
    <col min="11477" max="11477" width="8" style="1892" customWidth="1"/>
    <col min="11478" max="11478" width="7.28515625" style="1892" customWidth="1"/>
    <col min="11479" max="11479" width="7.85546875" style="1892" customWidth="1"/>
    <col min="11480" max="11480" width="6.5703125" style="1892" customWidth="1"/>
    <col min="11481" max="11481" width="7.7109375" style="1892" customWidth="1"/>
    <col min="11482" max="11482" width="6.7109375" style="1892" customWidth="1"/>
    <col min="11483" max="11483" width="7.7109375" style="1892" customWidth="1"/>
    <col min="11484" max="11484" width="21.7109375" style="1892" customWidth="1"/>
    <col min="11485" max="11485" width="7.5703125" style="1892" customWidth="1"/>
    <col min="11486" max="11728" width="11" style="1892"/>
    <col min="11729" max="11729" width="21.28515625" style="1892" customWidth="1"/>
    <col min="11730" max="11730" width="11.28515625" style="1892" bestFit="1" customWidth="1"/>
    <col min="11731" max="11731" width="9.7109375" style="1892" bestFit="1" customWidth="1"/>
    <col min="11732" max="11732" width="9" style="1892" customWidth="1"/>
    <col min="11733" max="11733" width="8" style="1892" customWidth="1"/>
    <col min="11734" max="11734" width="7.28515625" style="1892" customWidth="1"/>
    <col min="11735" max="11735" width="7.85546875" style="1892" customWidth="1"/>
    <col min="11736" max="11736" width="6.5703125" style="1892" customWidth="1"/>
    <col min="11737" max="11737" width="7.7109375" style="1892" customWidth="1"/>
    <col min="11738" max="11738" width="6.7109375" style="1892" customWidth="1"/>
    <col min="11739" max="11739" width="7.7109375" style="1892" customWidth="1"/>
    <col min="11740" max="11740" width="21.7109375" style="1892" customWidth="1"/>
    <col min="11741" max="11741" width="7.5703125" style="1892" customWidth="1"/>
    <col min="11742" max="11984" width="11" style="1892"/>
    <col min="11985" max="11985" width="21.28515625" style="1892" customWidth="1"/>
    <col min="11986" max="11986" width="11.28515625" style="1892" bestFit="1" customWidth="1"/>
    <col min="11987" max="11987" width="9.7109375" style="1892" bestFit="1" customWidth="1"/>
    <col min="11988" max="11988" width="9" style="1892" customWidth="1"/>
    <col min="11989" max="11989" width="8" style="1892" customWidth="1"/>
    <col min="11990" max="11990" width="7.28515625" style="1892" customWidth="1"/>
    <col min="11991" max="11991" width="7.85546875" style="1892" customWidth="1"/>
    <col min="11992" max="11992" width="6.5703125" style="1892" customWidth="1"/>
    <col min="11993" max="11993" width="7.7109375" style="1892" customWidth="1"/>
    <col min="11994" max="11994" width="6.7109375" style="1892" customWidth="1"/>
    <col min="11995" max="11995" width="7.7109375" style="1892" customWidth="1"/>
    <col min="11996" max="11996" width="21.7109375" style="1892" customWidth="1"/>
    <col min="11997" max="11997" width="7.5703125" style="1892" customWidth="1"/>
    <col min="11998" max="12240" width="11" style="1892"/>
    <col min="12241" max="12241" width="21.28515625" style="1892" customWidth="1"/>
    <col min="12242" max="12242" width="11.28515625" style="1892" bestFit="1" customWidth="1"/>
    <col min="12243" max="12243" width="9.7109375" style="1892" bestFit="1" customWidth="1"/>
    <col min="12244" max="12244" width="9" style="1892" customWidth="1"/>
    <col min="12245" max="12245" width="8" style="1892" customWidth="1"/>
    <col min="12246" max="12246" width="7.28515625" style="1892" customWidth="1"/>
    <col min="12247" max="12247" width="7.85546875" style="1892" customWidth="1"/>
    <col min="12248" max="12248" width="6.5703125" style="1892" customWidth="1"/>
    <col min="12249" max="12249" width="7.7109375" style="1892" customWidth="1"/>
    <col min="12250" max="12250" width="6.7109375" style="1892" customWidth="1"/>
    <col min="12251" max="12251" width="7.7109375" style="1892" customWidth="1"/>
    <col min="12252" max="12252" width="21.7109375" style="1892" customWidth="1"/>
    <col min="12253" max="12253" width="7.5703125" style="1892" customWidth="1"/>
    <col min="12254" max="12496" width="11" style="1892"/>
    <col min="12497" max="12497" width="21.28515625" style="1892" customWidth="1"/>
    <col min="12498" max="12498" width="11.28515625" style="1892" bestFit="1" customWidth="1"/>
    <col min="12499" max="12499" width="9.7109375" style="1892" bestFit="1" customWidth="1"/>
    <col min="12500" max="12500" width="9" style="1892" customWidth="1"/>
    <col min="12501" max="12501" width="8" style="1892" customWidth="1"/>
    <col min="12502" max="12502" width="7.28515625" style="1892" customWidth="1"/>
    <col min="12503" max="12503" width="7.85546875" style="1892" customWidth="1"/>
    <col min="12504" max="12504" width="6.5703125" style="1892" customWidth="1"/>
    <col min="12505" max="12505" width="7.7109375" style="1892" customWidth="1"/>
    <col min="12506" max="12506" width="6.7109375" style="1892" customWidth="1"/>
    <col min="12507" max="12507" width="7.7109375" style="1892" customWidth="1"/>
    <col min="12508" max="12508" width="21.7109375" style="1892" customWidth="1"/>
    <col min="12509" max="12509" width="7.5703125" style="1892" customWidth="1"/>
    <col min="12510" max="12752" width="11" style="1892"/>
    <col min="12753" max="12753" width="21.28515625" style="1892" customWidth="1"/>
    <col min="12754" max="12754" width="11.28515625" style="1892" bestFit="1" customWidth="1"/>
    <col min="12755" max="12755" width="9.7109375" style="1892" bestFit="1" customWidth="1"/>
    <col min="12756" max="12756" width="9" style="1892" customWidth="1"/>
    <col min="12757" max="12757" width="8" style="1892" customWidth="1"/>
    <col min="12758" max="12758" width="7.28515625" style="1892" customWidth="1"/>
    <col min="12759" max="12759" width="7.85546875" style="1892" customWidth="1"/>
    <col min="12760" max="12760" width="6.5703125" style="1892" customWidth="1"/>
    <col min="12761" max="12761" width="7.7109375" style="1892" customWidth="1"/>
    <col min="12762" max="12762" width="6.7109375" style="1892" customWidth="1"/>
    <col min="12763" max="12763" width="7.7109375" style="1892" customWidth="1"/>
    <col min="12764" max="12764" width="21.7109375" style="1892" customWidth="1"/>
    <col min="12765" max="12765" width="7.5703125" style="1892" customWidth="1"/>
    <col min="12766" max="13008" width="11" style="1892"/>
    <col min="13009" max="13009" width="21.28515625" style="1892" customWidth="1"/>
    <col min="13010" max="13010" width="11.28515625" style="1892" bestFit="1" customWidth="1"/>
    <col min="13011" max="13011" width="9.7109375" style="1892" bestFit="1" customWidth="1"/>
    <col min="13012" max="13012" width="9" style="1892" customWidth="1"/>
    <col min="13013" max="13013" width="8" style="1892" customWidth="1"/>
    <col min="13014" max="13014" width="7.28515625" style="1892" customWidth="1"/>
    <col min="13015" max="13015" width="7.85546875" style="1892" customWidth="1"/>
    <col min="13016" max="13016" width="6.5703125" style="1892" customWidth="1"/>
    <col min="13017" max="13017" width="7.7109375" style="1892" customWidth="1"/>
    <col min="13018" max="13018" width="6.7109375" style="1892" customWidth="1"/>
    <col min="13019" max="13019" width="7.7109375" style="1892" customWidth="1"/>
    <col min="13020" max="13020" width="21.7109375" style="1892" customWidth="1"/>
    <col min="13021" max="13021" width="7.5703125" style="1892" customWidth="1"/>
    <col min="13022" max="13264" width="11" style="1892"/>
    <col min="13265" max="13265" width="21.28515625" style="1892" customWidth="1"/>
    <col min="13266" max="13266" width="11.28515625" style="1892" bestFit="1" customWidth="1"/>
    <col min="13267" max="13267" width="9.7109375" style="1892" bestFit="1" customWidth="1"/>
    <col min="13268" max="13268" width="9" style="1892" customWidth="1"/>
    <col min="13269" max="13269" width="8" style="1892" customWidth="1"/>
    <col min="13270" max="13270" width="7.28515625" style="1892" customWidth="1"/>
    <col min="13271" max="13271" width="7.85546875" style="1892" customWidth="1"/>
    <col min="13272" max="13272" width="6.5703125" style="1892" customWidth="1"/>
    <col min="13273" max="13273" width="7.7109375" style="1892" customWidth="1"/>
    <col min="13274" max="13274" width="6.7109375" style="1892" customWidth="1"/>
    <col min="13275" max="13275" width="7.7109375" style="1892" customWidth="1"/>
    <col min="13276" max="13276" width="21.7109375" style="1892" customWidth="1"/>
    <col min="13277" max="13277" width="7.5703125" style="1892" customWidth="1"/>
    <col min="13278" max="13520" width="11" style="1892"/>
    <col min="13521" max="13521" width="21.28515625" style="1892" customWidth="1"/>
    <col min="13522" max="13522" width="11.28515625" style="1892" bestFit="1" customWidth="1"/>
    <col min="13523" max="13523" width="9.7109375" style="1892" bestFit="1" customWidth="1"/>
    <col min="13524" max="13524" width="9" style="1892" customWidth="1"/>
    <col min="13525" max="13525" width="8" style="1892" customWidth="1"/>
    <col min="13526" max="13526" width="7.28515625" style="1892" customWidth="1"/>
    <col min="13527" max="13527" width="7.85546875" style="1892" customWidth="1"/>
    <col min="13528" max="13528" width="6.5703125" style="1892" customWidth="1"/>
    <col min="13529" max="13529" width="7.7109375" style="1892" customWidth="1"/>
    <col min="13530" max="13530" width="6.7109375" style="1892" customWidth="1"/>
    <col min="13531" max="13531" width="7.7109375" style="1892" customWidth="1"/>
    <col min="13532" max="13532" width="21.7109375" style="1892" customWidth="1"/>
    <col min="13533" max="13533" width="7.5703125" style="1892" customWidth="1"/>
    <col min="13534" max="13776" width="11" style="1892"/>
    <col min="13777" max="13777" width="21.28515625" style="1892" customWidth="1"/>
    <col min="13778" max="13778" width="11.28515625" style="1892" bestFit="1" customWidth="1"/>
    <col min="13779" max="13779" width="9.7109375" style="1892" bestFit="1" customWidth="1"/>
    <col min="13780" max="13780" width="9" style="1892" customWidth="1"/>
    <col min="13781" max="13781" width="8" style="1892" customWidth="1"/>
    <col min="13782" max="13782" width="7.28515625" style="1892" customWidth="1"/>
    <col min="13783" max="13783" width="7.85546875" style="1892" customWidth="1"/>
    <col min="13784" max="13784" width="6.5703125" style="1892" customWidth="1"/>
    <col min="13785" max="13785" width="7.7109375" style="1892" customWidth="1"/>
    <col min="13786" max="13786" width="6.7109375" style="1892" customWidth="1"/>
    <col min="13787" max="13787" width="7.7109375" style="1892" customWidth="1"/>
    <col min="13788" max="13788" width="21.7109375" style="1892" customWidth="1"/>
    <col min="13789" max="13789" width="7.5703125" style="1892" customWidth="1"/>
    <col min="13790" max="14032" width="11" style="1892"/>
    <col min="14033" max="14033" width="21.28515625" style="1892" customWidth="1"/>
    <col min="14034" max="14034" width="11.28515625" style="1892" bestFit="1" customWidth="1"/>
    <col min="14035" max="14035" width="9.7109375" style="1892" bestFit="1" customWidth="1"/>
    <col min="14036" max="14036" width="9" style="1892" customWidth="1"/>
    <col min="14037" max="14037" width="8" style="1892" customWidth="1"/>
    <col min="14038" max="14038" width="7.28515625" style="1892" customWidth="1"/>
    <col min="14039" max="14039" width="7.85546875" style="1892" customWidth="1"/>
    <col min="14040" max="14040" width="6.5703125" style="1892" customWidth="1"/>
    <col min="14041" max="14041" width="7.7109375" style="1892" customWidth="1"/>
    <col min="14042" max="14042" width="6.7109375" style="1892" customWidth="1"/>
    <col min="14043" max="14043" width="7.7109375" style="1892" customWidth="1"/>
    <col min="14044" max="14044" width="21.7109375" style="1892" customWidth="1"/>
    <col min="14045" max="14045" width="7.5703125" style="1892" customWidth="1"/>
    <col min="14046" max="14288" width="11" style="1892"/>
    <col min="14289" max="14289" width="21.28515625" style="1892" customWidth="1"/>
    <col min="14290" max="14290" width="11.28515625" style="1892" bestFit="1" customWidth="1"/>
    <col min="14291" max="14291" width="9.7109375" style="1892" bestFit="1" customWidth="1"/>
    <col min="14292" max="14292" width="9" style="1892" customWidth="1"/>
    <col min="14293" max="14293" width="8" style="1892" customWidth="1"/>
    <col min="14294" max="14294" width="7.28515625" style="1892" customWidth="1"/>
    <col min="14295" max="14295" width="7.85546875" style="1892" customWidth="1"/>
    <col min="14296" max="14296" width="6.5703125" style="1892" customWidth="1"/>
    <col min="14297" max="14297" width="7.7109375" style="1892" customWidth="1"/>
    <col min="14298" max="14298" width="6.7109375" style="1892" customWidth="1"/>
    <col min="14299" max="14299" width="7.7109375" style="1892" customWidth="1"/>
    <col min="14300" max="14300" width="21.7109375" style="1892" customWidth="1"/>
    <col min="14301" max="14301" width="7.5703125" style="1892" customWidth="1"/>
    <col min="14302" max="14544" width="11" style="1892"/>
    <col min="14545" max="14545" width="21.28515625" style="1892" customWidth="1"/>
    <col min="14546" max="14546" width="11.28515625" style="1892" bestFit="1" customWidth="1"/>
    <col min="14547" max="14547" width="9.7109375" style="1892" bestFit="1" customWidth="1"/>
    <col min="14548" max="14548" width="9" style="1892" customWidth="1"/>
    <col min="14549" max="14549" width="8" style="1892" customWidth="1"/>
    <col min="14550" max="14550" width="7.28515625" style="1892" customWidth="1"/>
    <col min="14551" max="14551" width="7.85546875" style="1892" customWidth="1"/>
    <col min="14552" max="14552" width="6.5703125" style="1892" customWidth="1"/>
    <col min="14553" max="14553" width="7.7109375" style="1892" customWidth="1"/>
    <col min="14554" max="14554" width="6.7109375" style="1892" customWidth="1"/>
    <col min="14555" max="14555" width="7.7109375" style="1892" customWidth="1"/>
    <col min="14556" max="14556" width="21.7109375" style="1892" customWidth="1"/>
    <col min="14557" max="14557" width="7.5703125" style="1892" customWidth="1"/>
    <col min="14558" max="14800" width="11" style="1892"/>
    <col min="14801" max="14801" width="21.28515625" style="1892" customWidth="1"/>
    <col min="14802" max="14802" width="11.28515625" style="1892" bestFit="1" customWidth="1"/>
    <col min="14803" max="14803" width="9.7109375" style="1892" bestFit="1" customWidth="1"/>
    <col min="14804" max="14804" width="9" style="1892" customWidth="1"/>
    <col min="14805" max="14805" width="8" style="1892" customWidth="1"/>
    <col min="14806" max="14806" width="7.28515625" style="1892" customWidth="1"/>
    <col min="14807" max="14807" width="7.85546875" style="1892" customWidth="1"/>
    <col min="14808" max="14808" width="6.5703125" style="1892" customWidth="1"/>
    <col min="14809" max="14809" width="7.7109375" style="1892" customWidth="1"/>
    <col min="14810" max="14810" width="6.7109375" style="1892" customWidth="1"/>
    <col min="14811" max="14811" width="7.7109375" style="1892" customWidth="1"/>
    <col min="14812" max="14812" width="21.7109375" style="1892" customWidth="1"/>
    <col min="14813" max="14813" width="7.5703125" style="1892" customWidth="1"/>
    <col min="14814" max="15056" width="11" style="1892"/>
    <col min="15057" max="15057" width="21.28515625" style="1892" customWidth="1"/>
    <col min="15058" max="15058" width="11.28515625" style="1892" bestFit="1" customWidth="1"/>
    <col min="15059" max="15059" width="9.7109375" style="1892" bestFit="1" customWidth="1"/>
    <col min="15060" max="15060" width="9" style="1892" customWidth="1"/>
    <col min="15061" max="15061" width="8" style="1892" customWidth="1"/>
    <col min="15062" max="15062" width="7.28515625" style="1892" customWidth="1"/>
    <col min="15063" max="15063" width="7.85546875" style="1892" customWidth="1"/>
    <col min="15064" max="15064" width="6.5703125" style="1892" customWidth="1"/>
    <col min="15065" max="15065" width="7.7109375" style="1892" customWidth="1"/>
    <col min="15066" max="15066" width="6.7109375" style="1892" customWidth="1"/>
    <col min="15067" max="15067" width="7.7109375" style="1892" customWidth="1"/>
    <col min="15068" max="15068" width="21.7109375" style="1892" customWidth="1"/>
    <col min="15069" max="15069" width="7.5703125" style="1892" customWidth="1"/>
    <col min="15070" max="15312" width="11" style="1892"/>
    <col min="15313" max="15313" width="21.28515625" style="1892" customWidth="1"/>
    <col min="15314" max="15314" width="11.28515625" style="1892" bestFit="1" customWidth="1"/>
    <col min="15315" max="15315" width="9.7109375" style="1892" bestFit="1" customWidth="1"/>
    <col min="15316" max="15316" width="9" style="1892" customWidth="1"/>
    <col min="15317" max="15317" width="8" style="1892" customWidth="1"/>
    <col min="15318" max="15318" width="7.28515625" style="1892" customWidth="1"/>
    <col min="15319" max="15319" width="7.85546875" style="1892" customWidth="1"/>
    <col min="15320" max="15320" width="6.5703125" style="1892" customWidth="1"/>
    <col min="15321" max="15321" width="7.7109375" style="1892" customWidth="1"/>
    <col min="15322" max="15322" width="6.7109375" style="1892" customWidth="1"/>
    <col min="15323" max="15323" width="7.7109375" style="1892" customWidth="1"/>
    <col min="15324" max="15324" width="21.7109375" style="1892" customWidth="1"/>
    <col min="15325" max="15325" width="7.5703125" style="1892" customWidth="1"/>
    <col min="15326" max="15568" width="11" style="1892"/>
    <col min="15569" max="15569" width="21.28515625" style="1892" customWidth="1"/>
    <col min="15570" max="15570" width="11.28515625" style="1892" bestFit="1" customWidth="1"/>
    <col min="15571" max="15571" width="9.7109375" style="1892" bestFit="1" customWidth="1"/>
    <col min="15572" max="15572" width="9" style="1892" customWidth="1"/>
    <col min="15573" max="15573" width="8" style="1892" customWidth="1"/>
    <col min="15574" max="15574" width="7.28515625" style="1892" customWidth="1"/>
    <col min="15575" max="15575" width="7.85546875" style="1892" customWidth="1"/>
    <col min="15576" max="15576" width="6.5703125" style="1892" customWidth="1"/>
    <col min="15577" max="15577" width="7.7109375" style="1892" customWidth="1"/>
    <col min="15578" max="15578" width="6.7109375" style="1892" customWidth="1"/>
    <col min="15579" max="15579" width="7.7109375" style="1892" customWidth="1"/>
    <col min="15580" max="15580" width="21.7109375" style="1892" customWidth="1"/>
    <col min="15581" max="15581" width="7.5703125" style="1892" customWidth="1"/>
    <col min="15582" max="15824" width="11" style="1892"/>
    <col min="15825" max="15825" width="21.28515625" style="1892" customWidth="1"/>
    <col min="15826" max="15826" width="11.28515625" style="1892" bestFit="1" customWidth="1"/>
    <col min="15827" max="15827" width="9.7109375" style="1892" bestFit="1" customWidth="1"/>
    <col min="15828" max="15828" width="9" style="1892" customWidth="1"/>
    <col min="15829" max="15829" width="8" style="1892" customWidth="1"/>
    <col min="15830" max="15830" width="7.28515625" style="1892" customWidth="1"/>
    <col min="15831" max="15831" width="7.85546875" style="1892" customWidth="1"/>
    <col min="15832" max="15832" width="6.5703125" style="1892" customWidth="1"/>
    <col min="15833" max="15833" width="7.7109375" style="1892" customWidth="1"/>
    <col min="15834" max="15834" width="6.7109375" style="1892" customWidth="1"/>
    <col min="15835" max="15835" width="7.7109375" style="1892" customWidth="1"/>
    <col min="15836" max="15836" width="21.7109375" style="1892" customWidth="1"/>
    <col min="15837" max="15837" width="7.5703125" style="1892" customWidth="1"/>
    <col min="15838" max="16080" width="11" style="1892"/>
    <col min="16081" max="16081" width="21.28515625" style="1892" customWidth="1"/>
    <col min="16082" max="16082" width="11.28515625" style="1892" bestFit="1" customWidth="1"/>
    <col min="16083" max="16083" width="9.7109375" style="1892" bestFit="1" customWidth="1"/>
    <col min="16084" max="16084" width="9" style="1892" customWidth="1"/>
    <col min="16085" max="16085" width="8" style="1892" customWidth="1"/>
    <col min="16086" max="16086" width="7.28515625" style="1892" customWidth="1"/>
    <col min="16087" max="16087" width="7.85546875" style="1892" customWidth="1"/>
    <col min="16088" max="16088" width="6.5703125" style="1892" customWidth="1"/>
    <col min="16089" max="16089" width="7.7109375" style="1892" customWidth="1"/>
    <col min="16090" max="16090" width="6.7109375" style="1892" customWidth="1"/>
    <col min="16091" max="16091" width="7.7109375" style="1892" customWidth="1"/>
    <col min="16092" max="16092" width="21.7109375" style="1892" customWidth="1"/>
    <col min="16093" max="16093" width="7.5703125" style="1892" customWidth="1"/>
    <col min="16094" max="16384" width="11" style="1892"/>
  </cols>
  <sheetData>
    <row r="1" spans="1:12" s="1890" customFormat="1" ht="24.75" customHeight="1">
      <c r="A1" s="1888" t="s">
        <v>1280</v>
      </c>
      <c r="B1" s="1889"/>
      <c r="C1" s="1889"/>
      <c r="D1" s="1889"/>
      <c r="E1" s="1889"/>
      <c r="F1" s="1889"/>
      <c r="G1" s="1889"/>
      <c r="I1" s="1889"/>
      <c r="J1" s="1889"/>
      <c r="K1" s="2690" t="s">
        <v>1281</v>
      </c>
      <c r="L1" s="2690"/>
    </row>
    <row r="2" spans="1:12" ht="19.5" customHeight="1">
      <c r="H2" s="1892"/>
      <c r="L2" s="1893"/>
    </row>
    <row r="3" spans="1:12" s="1896" customFormat="1" ht="19.5" customHeight="1">
      <c r="A3" s="1894" t="s">
        <v>2669</v>
      </c>
      <c r="B3" s="1895"/>
      <c r="C3" s="1895"/>
      <c r="D3" s="1895"/>
      <c r="E3" s="1831"/>
      <c r="F3" s="1831"/>
      <c r="G3" s="1895"/>
      <c r="I3" s="2691" t="s">
        <v>2666</v>
      </c>
      <c r="J3" s="2691"/>
      <c r="K3" s="2691"/>
      <c r="L3" s="2691"/>
    </row>
    <row r="4" spans="1:12" s="1896" customFormat="1" ht="19.5" customHeight="1">
      <c r="A4" s="1894" t="s">
        <v>2668</v>
      </c>
      <c r="B4" s="1895"/>
      <c r="C4" s="1895"/>
      <c r="D4" s="1895"/>
      <c r="E4" s="1895"/>
      <c r="F4" s="1895"/>
      <c r="I4" s="1895"/>
      <c r="J4" s="2692" t="s">
        <v>2667</v>
      </c>
      <c r="K4" s="2692"/>
      <c r="L4" s="2692"/>
    </row>
    <row r="5" spans="1:12" s="1896" customFormat="1" ht="19.5" customHeight="1">
      <c r="A5" s="2486"/>
      <c r="B5" s="1895"/>
      <c r="C5" s="1895"/>
      <c r="D5" s="1895"/>
      <c r="E5" s="1895"/>
      <c r="F5" s="1895"/>
      <c r="G5" s="1895"/>
      <c r="H5" s="1897"/>
      <c r="I5" s="2693"/>
      <c r="J5" s="2693"/>
      <c r="K5" s="2693"/>
      <c r="L5" s="2693"/>
    </row>
    <row r="6" spans="1:12" s="1898" customFormat="1" ht="19.5" customHeight="1">
      <c r="A6" s="1894"/>
      <c r="B6" s="1894"/>
      <c r="C6" s="1894"/>
      <c r="D6" s="1894"/>
      <c r="E6" s="1894"/>
      <c r="F6" s="1895"/>
      <c r="G6" s="1895"/>
      <c r="H6" s="1895"/>
      <c r="I6" s="1895"/>
      <c r="J6" s="1895"/>
      <c r="K6" s="1895"/>
      <c r="L6" s="1897"/>
    </row>
    <row r="7" spans="1:12" s="1898" customFormat="1" ht="19.5" customHeight="1">
      <c r="A7" s="1894"/>
      <c r="B7" s="1894"/>
      <c r="C7" s="1894"/>
      <c r="D7" s="1894"/>
      <c r="E7" s="1894"/>
      <c r="F7" s="1895"/>
      <c r="G7" s="1895"/>
      <c r="H7" s="1895"/>
      <c r="I7" s="1895"/>
      <c r="J7" s="1895"/>
      <c r="K7" s="1895"/>
      <c r="L7" s="1897"/>
    </row>
    <row r="8" spans="1:12" s="1898" customFormat="1" ht="11.25" customHeight="1">
      <c r="A8" s="1894"/>
      <c r="B8" s="1894"/>
      <c r="C8" s="1894"/>
      <c r="D8" s="1894"/>
      <c r="E8" s="1894"/>
      <c r="F8" s="1895"/>
      <c r="G8" s="1895"/>
      <c r="H8" s="1895"/>
      <c r="I8" s="1895"/>
      <c r="J8" s="1895"/>
      <c r="K8" s="1895"/>
      <c r="L8" s="1897"/>
    </row>
    <row r="9" spans="1:12" s="1898" customFormat="1" ht="15" customHeight="1">
      <c r="A9" s="2472" t="s">
        <v>2236</v>
      </c>
      <c r="B9" s="2694" t="s">
        <v>1349</v>
      </c>
      <c r="C9" s="2694"/>
      <c r="D9" s="2684" t="s">
        <v>1342</v>
      </c>
      <c r="E9" s="2684"/>
      <c r="F9" s="2685" t="s">
        <v>1350</v>
      </c>
      <c r="G9" s="2685"/>
      <c r="H9" s="2685" t="s">
        <v>1351</v>
      </c>
      <c r="I9" s="2685"/>
      <c r="J9" s="2684" t="s">
        <v>1352</v>
      </c>
      <c r="K9" s="2684"/>
      <c r="L9" s="2473" t="s">
        <v>2235</v>
      </c>
    </row>
    <row r="10" spans="1:12" s="1898" customFormat="1" ht="15" customHeight="1">
      <c r="A10" s="1891"/>
      <c r="B10" s="2689" t="s">
        <v>1657</v>
      </c>
      <c r="C10" s="2689"/>
      <c r="D10" s="2689" t="s">
        <v>1303</v>
      </c>
      <c r="E10" s="2689"/>
      <c r="F10" s="1899" t="s">
        <v>1353</v>
      </c>
      <c r="G10" s="1900"/>
      <c r="H10" s="1901" t="s">
        <v>1354</v>
      </c>
      <c r="I10" s="1902"/>
      <c r="J10" s="1901" t="s">
        <v>1355</v>
      </c>
      <c r="K10" s="1901"/>
      <c r="L10" s="1891"/>
    </row>
    <row r="11" spans="1:12" s="1898" customFormat="1" ht="15" customHeight="1">
      <c r="A11" s="1892"/>
      <c r="B11" s="2689" t="s">
        <v>1356</v>
      </c>
      <c r="C11" s="2689"/>
      <c r="D11" s="2689" t="s">
        <v>1357</v>
      </c>
      <c r="E11" s="2689"/>
      <c r="F11" s="1892"/>
      <c r="G11" s="1892"/>
      <c r="H11" s="1892"/>
      <c r="I11" s="1892"/>
      <c r="J11" s="1892"/>
      <c r="K11" s="1892"/>
      <c r="L11" s="1892"/>
    </row>
    <row r="12" spans="1:12" s="1898" customFormat="1" ht="9" customHeight="1">
      <c r="A12" s="1892"/>
      <c r="B12" s="1918"/>
      <c r="C12" s="1918"/>
      <c r="D12" s="1918"/>
      <c r="E12" s="1918"/>
      <c r="F12" s="1892"/>
      <c r="G12" s="1892"/>
      <c r="H12" s="1892"/>
      <c r="I12" s="1892"/>
      <c r="J12" s="1892"/>
      <c r="K12" s="1892"/>
      <c r="L12" s="1892"/>
    </row>
    <row r="13" spans="1:12" s="1898" customFormat="1" ht="15" customHeight="1">
      <c r="A13" s="1903"/>
      <c r="B13" s="1904" t="s">
        <v>11</v>
      </c>
      <c r="C13" s="1905" t="s">
        <v>1358</v>
      </c>
      <c r="D13" s="1904" t="s">
        <v>11</v>
      </c>
      <c r="E13" s="1905" t="s">
        <v>1358</v>
      </c>
      <c r="F13" s="1906" t="s">
        <v>11</v>
      </c>
      <c r="G13" s="1905" t="s">
        <v>1358</v>
      </c>
      <c r="H13" s="1906" t="s">
        <v>11</v>
      </c>
      <c r="I13" s="1905" t="s">
        <v>1358</v>
      </c>
      <c r="J13" s="1906" t="s">
        <v>11</v>
      </c>
      <c r="K13" s="1905" t="s">
        <v>1358</v>
      </c>
      <c r="L13" s="1891"/>
    </row>
    <row r="14" spans="1:12" s="1898" customFormat="1" ht="15" customHeight="1">
      <c r="A14" s="1907" t="s">
        <v>1359</v>
      </c>
      <c r="B14" s="1906" t="s">
        <v>27</v>
      </c>
      <c r="C14" s="1906" t="s">
        <v>2662</v>
      </c>
      <c r="D14" s="1906" t="s">
        <v>27</v>
      </c>
      <c r="E14" s="1906" t="s">
        <v>2662</v>
      </c>
      <c r="F14" s="1906" t="s">
        <v>1296</v>
      </c>
      <c r="G14" s="1906" t="s">
        <v>2662</v>
      </c>
      <c r="H14" s="1906" t="s">
        <v>1296</v>
      </c>
      <c r="I14" s="1906" t="s">
        <v>2662</v>
      </c>
      <c r="J14" s="1906" t="s">
        <v>27</v>
      </c>
      <c r="K14" s="1906" t="s">
        <v>2662</v>
      </c>
      <c r="L14" s="1908" t="s">
        <v>1360</v>
      </c>
    </row>
    <row r="15" spans="1:12" s="1898" customFormat="1" ht="15" customHeight="1">
      <c r="A15" s="1907"/>
      <c r="B15" s="1906"/>
      <c r="C15" s="1906"/>
      <c r="D15" s="1906"/>
      <c r="E15" s="1906"/>
      <c r="F15" s="1906"/>
      <c r="G15" s="1906"/>
      <c r="H15" s="1906"/>
      <c r="I15" s="1906"/>
      <c r="J15" s="1906"/>
      <c r="K15" s="1906"/>
      <c r="L15" s="1908"/>
    </row>
    <row r="16" spans="1:12" s="1898" customFormat="1" ht="21.95" customHeight="1">
      <c r="A16" s="1907"/>
      <c r="B16" s="1907"/>
      <c r="C16" s="1907"/>
      <c r="D16" s="1907"/>
      <c r="E16" s="1907"/>
      <c r="F16" s="1906"/>
      <c r="G16" s="1906"/>
      <c r="H16" s="1906"/>
      <c r="I16" s="1906"/>
      <c r="J16" s="1906"/>
      <c r="K16" s="1906"/>
      <c r="L16" s="1897"/>
    </row>
    <row r="17" spans="1:12" s="1898" customFormat="1" ht="28.5" customHeight="1">
      <c r="A17" s="2479" t="s">
        <v>1361</v>
      </c>
      <c r="B17" s="2480">
        <f>D17+F17+H17+J17</f>
        <v>265291</v>
      </c>
      <c r="C17" s="2480">
        <f>E17+G17+I17+K17</f>
        <v>150032</v>
      </c>
      <c r="D17" s="2481">
        <v>135840</v>
      </c>
      <c r="E17" s="2481">
        <v>71178</v>
      </c>
      <c r="F17" s="2481">
        <v>64245</v>
      </c>
      <c r="G17" s="2481">
        <v>32219</v>
      </c>
      <c r="H17" s="2481">
        <v>44601</v>
      </c>
      <c r="I17" s="2481">
        <v>26047</v>
      </c>
      <c r="J17" s="2478">
        <v>20605</v>
      </c>
      <c r="K17" s="2478">
        <v>20588</v>
      </c>
      <c r="L17" s="1909" t="s">
        <v>1362</v>
      </c>
    </row>
    <row r="18" spans="1:12" s="1898" customFormat="1" ht="28.5" customHeight="1">
      <c r="A18" s="2479" t="s">
        <v>1375</v>
      </c>
      <c r="B18" s="2480">
        <f t="shared" ref="B18:C29" si="0">D18+F18+H18+J18</f>
        <v>5317</v>
      </c>
      <c r="C18" s="2480">
        <f t="shared" si="0"/>
        <v>3249</v>
      </c>
      <c r="D18" s="2481">
        <v>2577</v>
      </c>
      <c r="E18" s="2481">
        <v>1374</v>
      </c>
      <c r="F18" s="2481">
        <v>1755</v>
      </c>
      <c r="G18" s="2481">
        <v>972</v>
      </c>
      <c r="H18" s="2481">
        <v>985</v>
      </c>
      <c r="I18" s="2481">
        <v>903</v>
      </c>
      <c r="J18" s="2482">
        <v>0</v>
      </c>
      <c r="K18" s="2482">
        <v>0</v>
      </c>
      <c r="L18" s="2483" t="s">
        <v>1376</v>
      </c>
    </row>
    <row r="19" spans="1:12" s="1898" customFormat="1" ht="28.5" customHeight="1">
      <c r="A19" s="2479" t="s">
        <v>1377</v>
      </c>
      <c r="B19" s="2480">
        <f t="shared" si="0"/>
        <v>3305</v>
      </c>
      <c r="C19" s="2480">
        <f t="shared" si="0"/>
        <v>2042</v>
      </c>
      <c r="D19" s="2481">
        <v>381</v>
      </c>
      <c r="E19" s="2481">
        <v>237</v>
      </c>
      <c r="F19" s="2481">
        <v>505</v>
      </c>
      <c r="G19" s="2481">
        <v>325</v>
      </c>
      <c r="H19" s="2481">
        <v>1564</v>
      </c>
      <c r="I19" s="2481">
        <v>883</v>
      </c>
      <c r="J19" s="2478">
        <v>855</v>
      </c>
      <c r="K19" s="2478">
        <v>597</v>
      </c>
      <c r="L19" s="1909" t="s">
        <v>2122</v>
      </c>
    </row>
    <row r="20" spans="1:12" s="1898" customFormat="1" ht="28.5" customHeight="1">
      <c r="A20" s="2479" t="s">
        <v>1363</v>
      </c>
      <c r="B20" s="2480">
        <f t="shared" si="0"/>
        <v>157</v>
      </c>
      <c r="C20" s="2480">
        <f t="shared" si="0"/>
        <v>100</v>
      </c>
      <c r="D20" s="2481">
        <v>157</v>
      </c>
      <c r="E20" s="2481">
        <v>100</v>
      </c>
      <c r="F20" s="2482">
        <v>0</v>
      </c>
      <c r="G20" s="2482">
        <v>0</v>
      </c>
      <c r="H20" s="2482">
        <v>0</v>
      </c>
      <c r="I20" s="2482">
        <v>0</v>
      </c>
      <c r="J20" s="2482">
        <v>0</v>
      </c>
      <c r="K20" s="2482">
        <v>0</v>
      </c>
      <c r="L20" s="1909" t="s">
        <v>2134</v>
      </c>
    </row>
    <row r="21" spans="1:12" s="1898" customFormat="1" ht="28.5" customHeight="1">
      <c r="A21" s="2479" t="s">
        <v>2123</v>
      </c>
      <c r="B21" s="2480">
        <f t="shared" si="0"/>
        <v>175</v>
      </c>
      <c r="C21" s="2480">
        <f t="shared" si="0"/>
        <v>86</v>
      </c>
      <c r="D21" s="2481">
        <v>175</v>
      </c>
      <c r="E21" s="2481">
        <v>86</v>
      </c>
      <c r="F21" s="2482">
        <v>0</v>
      </c>
      <c r="G21" s="2482">
        <v>0</v>
      </c>
      <c r="H21" s="2482">
        <v>0</v>
      </c>
      <c r="I21" s="2482">
        <v>0</v>
      </c>
      <c r="J21" s="2482">
        <v>0</v>
      </c>
      <c r="K21" s="2482">
        <v>0</v>
      </c>
      <c r="L21" s="1909" t="s">
        <v>2124</v>
      </c>
    </row>
    <row r="22" spans="1:12" s="1898" customFormat="1" ht="28.5" customHeight="1">
      <c r="A22" s="2479" t="s">
        <v>2125</v>
      </c>
      <c r="B22" s="2480">
        <f t="shared" si="0"/>
        <v>458</v>
      </c>
      <c r="C22" s="2480">
        <f t="shared" si="0"/>
        <v>234</v>
      </c>
      <c r="D22" s="2481">
        <v>458</v>
      </c>
      <c r="E22" s="2481">
        <v>234</v>
      </c>
      <c r="F22" s="2482">
        <v>0</v>
      </c>
      <c r="G22" s="2482">
        <v>0</v>
      </c>
      <c r="H22" s="2482">
        <v>0</v>
      </c>
      <c r="I22" s="2482">
        <v>0</v>
      </c>
      <c r="J22" s="2482">
        <v>0</v>
      </c>
      <c r="K22" s="2482">
        <v>0</v>
      </c>
      <c r="L22" s="1909" t="s">
        <v>2126</v>
      </c>
    </row>
    <row r="23" spans="1:12" s="1898" customFormat="1" ht="28.5" customHeight="1">
      <c r="A23" s="2479" t="s">
        <v>1411</v>
      </c>
      <c r="B23" s="2480">
        <f t="shared" si="0"/>
        <v>2780</v>
      </c>
      <c r="C23" s="2480">
        <f t="shared" si="0"/>
        <v>1521</v>
      </c>
      <c r="D23" s="2481">
        <v>2603</v>
      </c>
      <c r="E23" s="2481">
        <v>1382</v>
      </c>
      <c r="F23" s="2481">
        <v>108</v>
      </c>
      <c r="G23" s="2481">
        <v>70</v>
      </c>
      <c r="H23" s="2481">
        <v>69</v>
      </c>
      <c r="I23" s="2481">
        <v>69</v>
      </c>
      <c r="J23" s="2482">
        <v>0</v>
      </c>
      <c r="K23" s="2482">
        <v>0</v>
      </c>
      <c r="L23" s="1909" t="s">
        <v>1410</v>
      </c>
    </row>
    <row r="24" spans="1:12" s="1832" customFormat="1" ht="28.5" customHeight="1">
      <c r="A24" s="2479" t="s">
        <v>2127</v>
      </c>
      <c r="B24" s="2480">
        <f t="shared" si="0"/>
        <v>2547</v>
      </c>
      <c r="C24" s="2480">
        <f t="shared" si="0"/>
        <v>1719</v>
      </c>
      <c r="D24" s="2482">
        <v>0</v>
      </c>
      <c r="E24" s="2482">
        <v>0</v>
      </c>
      <c r="F24" s="2482">
        <v>0</v>
      </c>
      <c r="G24" s="2482">
        <v>0</v>
      </c>
      <c r="H24" s="2481">
        <v>1943</v>
      </c>
      <c r="I24" s="2481">
        <v>1294</v>
      </c>
      <c r="J24" s="2481">
        <v>604</v>
      </c>
      <c r="K24" s="2481">
        <v>425</v>
      </c>
      <c r="L24" s="2481" t="s">
        <v>2128</v>
      </c>
    </row>
    <row r="25" spans="1:12" s="1911" customFormat="1" ht="28.5" customHeight="1">
      <c r="A25" s="2479" t="s">
        <v>2129</v>
      </c>
      <c r="B25" s="2480">
        <f t="shared" si="0"/>
        <v>708</v>
      </c>
      <c r="C25" s="2480">
        <f t="shared" si="0"/>
        <v>353</v>
      </c>
      <c r="D25" s="2482">
        <v>0</v>
      </c>
      <c r="E25" s="2482">
        <v>0</v>
      </c>
      <c r="F25" s="2481">
        <v>463</v>
      </c>
      <c r="G25" s="2481">
        <v>232</v>
      </c>
      <c r="H25" s="2481">
        <v>245</v>
      </c>
      <c r="I25" s="2481">
        <v>121</v>
      </c>
      <c r="J25" s="2482">
        <v>0</v>
      </c>
      <c r="K25" s="2482">
        <v>0</v>
      </c>
      <c r="L25" s="1909" t="s">
        <v>2130</v>
      </c>
    </row>
    <row r="26" spans="1:12" s="1898" customFormat="1" ht="28.5" customHeight="1">
      <c r="A26" s="2479" t="s">
        <v>1365</v>
      </c>
      <c r="B26" s="2480">
        <f t="shared" si="0"/>
        <v>1673</v>
      </c>
      <c r="C26" s="2480">
        <f t="shared" si="0"/>
        <v>1142</v>
      </c>
      <c r="D26" s="2482">
        <v>0</v>
      </c>
      <c r="E26" s="2482">
        <v>0</v>
      </c>
      <c r="F26" s="2481">
        <v>1106</v>
      </c>
      <c r="G26" s="2481">
        <v>637</v>
      </c>
      <c r="H26" s="2481">
        <v>567</v>
      </c>
      <c r="I26" s="2481">
        <v>505</v>
      </c>
      <c r="J26" s="2482">
        <v>0</v>
      </c>
      <c r="K26" s="2482">
        <v>0</v>
      </c>
      <c r="L26" s="1909" t="s">
        <v>1366</v>
      </c>
    </row>
    <row r="27" spans="1:12" s="1898" customFormat="1" ht="28.5" customHeight="1">
      <c r="A27" s="2479" t="s">
        <v>2131</v>
      </c>
      <c r="B27" s="2480">
        <f t="shared" si="0"/>
        <v>1303</v>
      </c>
      <c r="C27" s="2484">
        <f t="shared" si="0"/>
        <v>769</v>
      </c>
      <c r="D27" s="2481">
        <v>714</v>
      </c>
      <c r="E27" s="2481">
        <v>398</v>
      </c>
      <c r="F27" s="2481">
        <v>424</v>
      </c>
      <c r="G27" s="2481">
        <v>248</v>
      </c>
      <c r="H27" s="2481">
        <v>165</v>
      </c>
      <c r="I27" s="2481">
        <v>123</v>
      </c>
      <c r="J27" s="2482">
        <v>0</v>
      </c>
      <c r="K27" s="2482">
        <v>0</v>
      </c>
      <c r="L27" s="1909" t="s">
        <v>2132</v>
      </c>
    </row>
    <row r="28" spans="1:12" s="1898" customFormat="1" ht="28.5" customHeight="1">
      <c r="A28" s="2479" t="s">
        <v>2133</v>
      </c>
      <c r="B28" s="2480">
        <f t="shared" si="0"/>
        <v>153</v>
      </c>
      <c r="C28" s="2480">
        <f t="shared" si="0"/>
        <v>73</v>
      </c>
      <c r="D28" s="2481">
        <v>153</v>
      </c>
      <c r="E28" s="2481">
        <v>73</v>
      </c>
      <c r="F28" s="2482">
        <v>0</v>
      </c>
      <c r="G28" s="2482">
        <v>0</v>
      </c>
      <c r="H28" s="2482">
        <v>0</v>
      </c>
      <c r="I28" s="2482">
        <v>0</v>
      </c>
      <c r="J28" s="2482">
        <v>0</v>
      </c>
      <c r="K28" s="2482">
        <v>0</v>
      </c>
      <c r="L28" s="1909" t="s">
        <v>1364</v>
      </c>
    </row>
    <row r="29" spans="1:12" ht="39" customHeight="1">
      <c r="A29" s="2485" t="s">
        <v>10</v>
      </c>
      <c r="B29" s="2480">
        <f t="shared" si="0"/>
        <v>283867</v>
      </c>
      <c r="C29" s="2480">
        <f t="shared" si="0"/>
        <v>161320</v>
      </c>
      <c r="D29" s="2480">
        <f>SUM(D17:D28)</f>
        <v>143058</v>
      </c>
      <c r="E29" s="2480">
        <f t="shared" ref="E29:K29" si="1">SUM(E17:E28)</f>
        <v>75062</v>
      </c>
      <c r="F29" s="2480">
        <f t="shared" si="1"/>
        <v>68606</v>
      </c>
      <c r="G29" s="2480">
        <f t="shared" si="1"/>
        <v>34703</v>
      </c>
      <c r="H29" s="2480">
        <f t="shared" si="1"/>
        <v>50139</v>
      </c>
      <c r="I29" s="2480">
        <f t="shared" si="1"/>
        <v>29945</v>
      </c>
      <c r="J29" s="2480">
        <f t="shared" si="1"/>
        <v>22064</v>
      </c>
      <c r="K29" s="2480">
        <f t="shared" si="1"/>
        <v>21610</v>
      </c>
      <c r="L29" s="1912" t="s">
        <v>11</v>
      </c>
    </row>
    <row r="30" spans="1:12" ht="21.95" customHeight="1"/>
    <row r="31" spans="1:12" ht="21.95" customHeight="1"/>
    <row r="32" spans="1:12" ht="21.95" customHeight="1">
      <c r="A32" s="1832"/>
      <c r="B32" s="1913"/>
      <c r="C32" s="1913"/>
      <c r="D32" s="1914"/>
      <c r="E32" s="1914"/>
      <c r="F32" s="1914"/>
      <c r="G32" s="1914"/>
      <c r="H32" s="1914"/>
      <c r="I32" s="1914"/>
      <c r="J32" s="1914"/>
      <c r="K32" s="1914"/>
      <c r="L32" s="1892"/>
    </row>
    <row r="33" spans="1:12" s="1832" customFormat="1" ht="18" customHeight="1"/>
    <row r="34" spans="1:12" s="1832" customFormat="1" ht="18" customHeight="1"/>
    <row r="35" spans="1:12" s="1832" customFormat="1" ht="18" customHeight="1"/>
    <row r="36" spans="1:12" s="1832" customFormat="1" ht="18" customHeight="1"/>
    <row r="37" spans="1:12" s="1832" customFormat="1" ht="18" customHeight="1"/>
    <row r="38" spans="1:12" s="1832" customFormat="1" ht="18" customHeight="1"/>
    <row r="39" spans="1:12" s="1832" customFormat="1" ht="18" customHeight="1"/>
    <row r="41" spans="1:12">
      <c r="A41" s="1831"/>
    </row>
    <row r="42" spans="1:12">
      <c r="A42" s="1383" t="s">
        <v>2670</v>
      </c>
      <c r="L42" s="2487" t="s">
        <v>2671</v>
      </c>
    </row>
    <row r="43" spans="1:12">
      <c r="A43" s="1916" t="s">
        <v>1367</v>
      </c>
    </row>
    <row r="46" spans="1:12">
      <c r="A46" s="1784" t="s">
        <v>1647</v>
      </c>
      <c r="L46" s="1825" t="s">
        <v>2119</v>
      </c>
    </row>
    <row r="47" spans="1:12">
      <c r="A47" s="1829" t="s">
        <v>1323</v>
      </c>
      <c r="L47" s="1827" t="s">
        <v>1324</v>
      </c>
    </row>
    <row r="48" spans="1:12" s="1828" customFormat="1">
      <c r="B48" s="1784"/>
      <c r="C48" s="1784"/>
      <c r="D48" s="1761"/>
      <c r="E48" s="1761"/>
      <c r="F48" s="1761"/>
    </row>
    <row r="49" spans="1:6" s="1828" customFormat="1">
      <c r="B49" s="1761"/>
      <c r="C49" s="1761"/>
      <c r="D49" s="1761"/>
      <c r="E49" s="1761"/>
      <c r="F49" s="1761"/>
    </row>
    <row r="50" spans="1:6">
      <c r="A50" s="1903"/>
    </row>
  </sheetData>
  <mergeCells count="13">
    <mergeCell ref="B10:C10"/>
    <mergeCell ref="D10:E10"/>
    <mergeCell ref="B11:C11"/>
    <mergeCell ref="D11:E11"/>
    <mergeCell ref="K1:L1"/>
    <mergeCell ref="I3:L3"/>
    <mergeCell ref="J4:L4"/>
    <mergeCell ref="I5:L5"/>
    <mergeCell ref="B9:C9"/>
    <mergeCell ref="D9:E9"/>
    <mergeCell ref="F9:G9"/>
    <mergeCell ref="H9:I9"/>
    <mergeCell ref="J9:K9"/>
  </mergeCells>
  <pageMargins left="0.47499999999999998" right="0.13125000000000001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>
  <sheetPr syncVertical="1" syncRef="A1">
    <tabColor theme="5" tint="0.39997558519241921"/>
  </sheetPr>
  <dimension ref="A1:H96"/>
  <sheetViews>
    <sheetView showGridLines="0" tabSelected="1" zoomScale="90" zoomScaleNormal="90" workbookViewId="0">
      <selection activeCell="A51" sqref="A51:G51"/>
    </sheetView>
  </sheetViews>
  <sheetFormatPr baseColWidth="10" defaultColWidth="11" defaultRowHeight="12.75"/>
  <cols>
    <col min="1" max="1" width="30.7109375" style="1891" customWidth="1"/>
    <col min="2" max="2" width="9.28515625" style="1891" customWidth="1"/>
    <col min="3" max="3" width="13" style="1891" customWidth="1"/>
    <col min="4" max="4" width="10.7109375" style="1891" customWidth="1"/>
    <col min="5" max="5" width="9.85546875" style="1891" customWidth="1"/>
    <col min="6" max="6" width="9.5703125" style="1891" customWidth="1"/>
    <col min="7" max="7" width="30" style="1891" customWidth="1"/>
    <col min="8" max="235" width="11" style="1892"/>
    <col min="236" max="236" width="30.7109375" style="1892" customWidth="1"/>
    <col min="237" max="237" width="9.28515625" style="1892" customWidth="1"/>
    <col min="238" max="238" width="13" style="1892" customWidth="1"/>
    <col min="239" max="239" width="10.7109375" style="1892" customWidth="1"/>
    <col min="240" max="240" width="10.42578125" style="1892" customWidth="1"/>
    <col min="241" max="241" width="12" style="1892" customWidth="1"/>
    <col min="242" max="242" width="30" style="1892" customWidth="1"/>
    <col min="243" max="491" width="11" style="1892"/>
    <col min="492" max="492" width="30.7109375" style="1892" customWidth="1"/>
    <col min="493" max="493" width="9.28515625" style="1892" customWidth="1"/>
    <col min="494" max="494" width="13" style="1892" customWidth="1"/>
    <col min="495" max="495" width="10.7109375" style="1892" customWidth="1"/>
    <col min="496" max="496" width="10.42578125" style="1892" customWidth="1"/>
    <col min="497" max="497" width="12" style="1892" customWidth="1"/>
    <col min="498" max="498" width="30" style="1892" customWidth="1"/>
    <col min="499" max="747" width="11" style="1892"/>
    <col min="748" max="748" width="30.7109375" style="1892" customWidth="1"/>
    <col min="749" max="749" width="9.28515625" style="1892" customWidth="1"/>
    <col min="750" max="750" width="13" style="1892" customWidth="1"/>
    <col min="751" max="751" width="10.7109375" style="1892" customWidth="1"/>
    <col min="752" max="752" width="10.42578125" style="1892" customWidth="1"/>
    <col min="753" max="753" width="12" style="1892" customWidth="1"/>
    <col min="754" max="754" width="30" style="1892" customWidth="1"/>
    <col min="755" max="1003" width="11" style="1892"/>
    <col min="1004" max="1004" width="30.7109375" style="1892" customWidth="1"/>
    <col min="1005" max="1005" width="9.28515625" style="1892" customWidth="1"/>
    <col min="1006" max="1006" width="13" style="1892" customWidth="1"/>
    <col min="1007" max="1007" width="10.7109375" style="1892" customWidth="1"/>
    <col min="1008" max="1008" width="10.42578125" style="1892" customWidth="1"/>
    <col min="1009" max="1009" width="12" style="1892" customWidth="1"/>
    <col min="1010" max="1010" width="30" style="1892" customWidth="1"/>
    <col min="1011" max="1259" width="11" style="1892"/>
    <col min="1260" max="1260" width="30.7109375" style="1892" customWidth="1"/>
    <col min="1261" max="1261" width="9.28515625" style="1892" customWidth="1"/>
    <col min="1262" max="1262" width="13" style="1892" customWidth="1"/>
    <col min="1263" max="1263" width="10.7109375" style="1892" customWidth="1"/>
    <col min="1264" max="1264" width="10.42578125" style="1892" customWidth="1"/>
    <col min="1265" max="1265" width="12" style="1892" customWidth="1"/>
    <col min="1266" max="1266" width="30" style="1892" customWidth="1"/>
    <col min="1267" max="1515" width="11" style="1892"/>
    <col min="1516" max="1516" width="30.7109375" style="1892" customWidth="1"/>
    <col min="1517" max="1517" width="9.28515625" style="1892" customWidth="1"/>
    <col min="1518" max="1518" width="13" style="1892" customWidth="1"/>
    <col min="1519" max="1519" width="10.7109375" style="1892" customWidth="1"/>
    <col min="1520" max="1520" width="10.42578125" style="1892" customWidth="1"/>
    <col min="1521" max="1521" width="12" style="1892" customWidth="1"/>
    <col min="1522" max="1522" width="30" style="1892" customWidth="1"/>
    <col min="1523" max="1771" width="11" style="1892"/>
    <col min="1772" max="1772" width="30.7109375" style="1892" customWidth="1"/>
    <col min="1773" max="1773" width="9.28515625" style="1892" customWidth="1"/>
    <col min="1774" max="1774" width="13" style="1892" customWidth="1"/>
    <col min="1775" max="1775" width="10.7109375" style="1892" customWidth="1"/>
    <col min="1776" max="1776" width="10.42578125" style="1892" customWidth="1"/>
    <col min="1777" max="1777" width="12" style="1892" customWidth="1"/>
    <col min="1778" max="1778" width="30" style="1892" customWidth="1"/>
    <col min="1779" max="2027" width="11" style="1892"/>
    <col min="2028" max="2028" width="30.7109375" style="1892" customWidth="1"/>
    <col min="2029" max="2029" width="9.28515625" style="1892" customWidth="1"/>
    <col min="2030" max="2030" width="13" style="1892" customWidth="1"/>
    <col min="2031" max="2031" width="10.7109375" style="1892" customWidth="1"/>
    <col min="2032" max="2032" width="10.42578125" style="1892" customWidth="1"/>
    <col min="2033" max="2033" width="12" style="1892" customWidth="1"/>
    <col min="2034" max="2034" width="30" style="1892" customWidth="1"/>
    <col min="2035" max="2283" width="11" style="1892"/>
    <col min="2284" max="2284" width="30.7109375" style="1892" customWidth="1"/>
    <col min="2285" max="2285" width="9.28515625" style="1892" customWidth="1"/>
    <col min="2286" max="2286" width="13" style="1892" customWidth="1"/>
    <col min="2287" max="2287" width="10.7109375" style="1892" customWidth="1"/>
    <col min="2288" max="2288" width="10.42578125" style="1892" customWidth="1"/>
    <col min="2289" max="2289" width="12" style="1892" customWidth="1"/>
    <col min="2290" max="2290" width="30" style="1892" customWidth="1"/>
    <col min="2291" max="2539" width="11" style="1892"/>
    <col min="2540" max="2540" width="30.7109375" style="1892" customWidth="1"/>
    <col min="2541" max="2541" width="9.28515625" style="1892" customWidth="1"/>
    <col min="2542" max="2542" width="13" style="1892" customWidth="1"/>
    <col min="2543" max="2543" width="10.7109375" style="1892" customWidth="1"/>
    <col min="2544" max="2544" width="10.42578125" style="1892" customWidth="1"/>
    <col min="2545" max="2545" width="12" style="1892" customWidth="1"/>
    <col min="2546" max="2546" width="30" style="1892" customWidth="1"/>
    <col min="2547" max="2795" width="11" style="1892"/>
    <col min="2796" max="2796" width="30.7109375" style="1892" customWidth="1"/>
    <col min="2797" max="2797" width="9.28515625" style="1892" customWidth="1"/>
    <col min="2798" max="2798" width="13" style="1892" customWidth="1"/>
    <col min="2799" max="2799" width="10.7109375" style="1892" customWidth="1"/>
    <col min="2800" max="2800" width="10.42578125" style="1892" customWidth="1"/>
    <col min="2801" max="2801" width="12" style="1892" customWidth="1"/>
    <col min="2802" max="2802" width="30" style="1892" customWidth="1"/>
    <col min="2803" max="3051" width="11" style="1892"/>
    <col min="3052" max="3052" width="30.7109375" style="1892" customWidth="1"/>
    <col min="3053" max="3053" width="9.28515625" style="1892" customWidth="1"/>
    <col min="3054" max="3054" width="13" style="1892" customWidth="1"/>
    <col min="3055" max="3055" width="10.7109375" style="1892" customWidth="1"/>
    <col min="3056" max="3056" width="10.42578125" style="1892" customWidth="1"/>
    <col min="3057" max="3057" width="12" style="1892" customWidth="1"/>
    <col min="3058" max="3058" width="30" style="1892" customWidth="1"/>
    <col min="3059" max="3307" width="11" style="1892"/>
    <col min="3308" max="3308" width="30.7109375" style="1892" customWidth="1"/>
    <col min="3309" max="3309" width="9.28515625" style="1892" customWidth="1"/>
    <col min="3310" max="3310" width="13" style="1892" customWidth="1"/>
    <col min="3311" max="3311" width="10.7109375" style="1892" customWidth="1"/>
    <col min="3312" max="3312" width="10.42578125" style="1892" customWidth="1"/>
    <col min="3313" max="3313" width="12" style="1892" customWidth="1"/>
    <col min="3314" max="3314" width="30" style="1892" customWidth="1"/>
    <col min="3315" max="3563" width="11" style="1892"/>
    <col min="3564" max="3564" width="30.7109375" style="1892" customWidth="1"/>
    <col min="3565" max="3565" width="9.28515625" style="1892" customWidth="1"/>
    <col min="3566" max="3566" width="13" style="1892" customWidth="1"/>
    <col min="3567" max="3567" width="10.7109375" style="1892" customWidth="1"/>
    <col min="3568" max="3568" width="10.42578125" style="1892" customWidth="1"/>
    <col min="3569" max="3569" width="12" style="1892" customWidth="1"/>
    <col min="3570" max="3570" width="30" style="1892" customWidth="1"/>
    <col min="3571" max="3819" width="11" style="1892"/>
    <col min="3820" max="3820" width="30.7109375" style="1892" customWidth="1"/>
    <col min="3821" max="3821" width="9.28515625" style="1892" customWidth="1"/>
    <col min="3822" max="3822" width="13" style="1892" customWidth="1"/>
    <col min="3823" max="3823" width="10.7109375" style="1892" customWidth="1"/>
    <col min="3824" max="3824" width="10.42578125" style="1892" customWidth="1"/>
    <col min="3825" max="3825" width="12" style="1892" customWidth="1"/>
    <col min="3826" max="3826" width="30" style="1892" customWidth="1"/>
    <col min="3827" max="4075" width="11" style="1892"/>
    <col min="4076" max="4076" width="30.7109375" style="1892" customWidth="1"/>
    <col min="4077" max="4077" width="9.28515625" style="1892" customWidth="1"/>
    <col min="4078" max="4078" width="13" style="1892" customWidth="1"/>
    <col min="4079" max="4079" width="10.7109375" style="1892" customWidth="1"/>
    <col min="4080" max="4080" width="10.42578125" style="1892" customWidth="1"/>
    <col min="4081" max="4081" width="12" style="1892" customWidth="1"/>
    <col min="4082" max="4082" width="30" style="1892" customWidth="1"/>
    <col min="4083" max="4331" width="11" style="1892"/>
    <col min="4332" max="4332" width="30.7109375" style="1892" customWidth="1"/>
    <col min="4333" max="4333" width="9.28515625" style="1892" customWidth="1"/>
    <col min="4334" max="4334" width="13" style="1892" customWidth="1"/>
    <col min="4335" max="4335" width="10.7109375" style="1892" customWidth="1"/>
    <col min="4336" max="4336" width="10.42578125" style="1892" customWidth="1"/>
    <col min="4337" max="4337" width="12" style="1892" customWidth="1"/>
    <col min="4338" max="4338" width="30" style="1892" customWidth="1"/>
    <col min="4339" max="4587" width="11" style="1892"/>
    <col min="4588" max="4588" width="30.7109375" style="1892" customWidth="1"/>
    <col min="4589" max="4589" width="9.28515625" style="1892" customWidth="1"/>
    <col min="4590" max="4590" width="13" style="1892" customWidth="1"/>
    <col min="4591" max="4591" width="10.7109375" style="1892" customWidth="1"/>
    <col min="4592" max="4592" width="10.42578125" style="1892" customWidth="1"/>
    <col min="4593" max="4593" width="12" style="1892" customWidth="1"/>
    <col min="4594" max="4594" width="30" style="1892" customWidth="1"/>
    <col min="4595" max="4843" width="11" style="1892"/>
    <col min="4844" max="4844" width="30.7109375" style="1892" customWidth="1"/>
    <col min="4845" max="4845" width="9.28515625" style="1892" customWidth="1"/>
    <col min="4846" max="4846" width="13" style="1892" customWidth="1"/>
    <col min="4847" max="4847" width="10.7109375" style="1892" customWidth="1"/>
    <col min="4848" max="4848" width="10.42578125" style="1892" customWidth="1"/>
    <col min="4849" max="4849" width="12" style="1892" customWidth="1"/>
    <col min="4850" max="4850" width="30" style="1892" customWidth="1"/>
    <col min="4851" max="5099" width="11" style="1892"/>
    <col min="5100" max="5100" width="30.7109375" style="1892" customWidth="1"/>
    <col min="5101" max="5101" width="9.28515625" style="1892" customWidth="1"/>
    <col min="5102" max="5102" width="13" style="1892" customWidth="1"/>
    <col min="5103" max="5103" width="10.7109375" style="1892" customWidth="1"/>
    <col min="5104" max="5104" width="10.42578125" style="1892" customWidth="1"/>
    <col min="5105" max="5105" width="12" style="1892" customWidth="1"/>
    <col min="5106" max="5106" width="30" style="1892" customWidth="1"/>
    <col min="5107" max="5355" width="11" style="1892"/>
    <col min="5356" max="5356" width="30.7109375" style="1892" customWidth="1"/>
    <col min="5357" max="5357" width="9.28515625" style="1892" customWidth="1"/>
    <col min="5358" max="5358" width="13" style="1892" customWidth="1"/>
    <col min="5359" max="5359" width="10.7109375" style="1892" customWidth="1"/>
    <col min="5360" max="5360" width="10.42578125" style="1892" customWidth="1"/>
    <col min="5361" max="5361" width="12" style="1892" customWidth="1"/>
    <col min="5362" max="5362" width="30" style="1892" customWidth="1"/>
    <col min="5363" max="5611" width="11" style="1892"/>
    <col min="5612" max="5612" width="30.7109375" style="1892" customWidth="1"/>
    <col min="5613" max="5613" width="9.28515625" style="1892" customWidth="1"/>
    <col min="5614" max="5614" width="13" style="1892" customWidth="1"/>
    <col min="5615" max="5615" width="10.7109375" style="1892" customWidth="1"/>
    <col min="5616" max="5616" width="10.42578125" style="1892" customWidth="1"/>
    <col min="5617" max="5617" width="12" style="1892" customWidth="1"/>
    <col min="5618" max="5618" width="30" style="1892" customWidth="1"/>
    <col min="5619" max="5867" width="11" style="1892"/>
    <col min="5868" max="5868" width="30.7109375" style="1892" customWidth="1"/>
    <col min="5869" max="5869" width="9.28515625" style="1892" customWidth="1"/>
    <col min="5870" max="5870" width="13" style="1892" customWidth="1"/>
    <col min="5871" max="5871" width="10.7109375" style="1892" customWidth="1"/>
    <col min="5872" max="5872" width="10.42578125" style="1892" customWidth="1"/>
    <col min="5873" max="5873" width="12" style="1892" customWidth="1"/>
    <col min="5874" max="5874" width="30" style="1892" customWidth="1"/>
    <col min="5875" max="6123" width="11" style="1892"/>
    <col min="6124" max="6124" width="30.7109375" style="1892" customWidth="1"/>
    <col min="6125" max="6125" width="9.28515625" style="1892" customWidth="1"/>
    <col min="6126" max="6126" width="13" style="1892" customWidth="1"/>
    <col min="6127" max="6127" width="10.7109375" style="1892" customWidth="1"/>
    <col min="6128" max="6128" width="10.42578125" style="1892" customWidth="1"/>
    <col min="6129" max="6129" width="12" style="1892" customWidth="1"/>
    <col min="6130" max="6130" width="30" style="1892" customWidth="1"/>
    <col min="6131" max="6379" width="11" style="1892"/>
    <col min="6380" max="6380" width="30.7109375" style="1892" customWidth="1"/>
    <col min="6381" max="6381" width="9.28515625" style="1892" customWidth="1"/>
    <col min="6382" max="6382" width="13" style="1892" customWidth="1"/>
    <col min="6383" max="6383" width="10.7109375" style="1892" customWidth="1"/>
    <col min="6384" max="6384" width="10.42578125" style="1892" customWidth="1"/>
    <col min="6385" max="6385" width="12" style="1892" customWidth="1"/>
    <col min="6386" max="6386" width="30" style="1892" customWidth="1"/>
    <col min="6387" max="6635" width="11" style="1892"/>
    <col min="6636" max="6636" width="30.7109375" style="1892" customWidth="1"/>
    <col min="6637" max="6637" width="9.28515625" style="1892" customWidth="1"/>
    <col min="6638" max="6638" width="13" style="1892" customWidth="1"/>
    <col min="6639" max="6639" width="10.7109375" style="1892" customWidth="1"/>
    <col min="6640" max="6640" width="10.42578125" style="1892" customWidth="1"/>
    <col min="6641" max="6641" width="12" style="1892" customWidth="1"/>
    <col min="6642" max="6642" width="30" style="1892" customWidth="1"/>
    <col min="6643" max="6891" width="11" style="1892"/>
    <col min="6892" max="6892" width="30.7109375" style="1892" customWidth="1"/>
    <col min="6893" max="6893" width="9.28515625" style="1892" customWidth="1"/>
    <col min="6894" max="6894" width="13" style="1892" customWidth="1"/>
    <col min="6895" max="6895" width="10.7109375" style="1892" customWidth="1"/>
    <col min="6896" max="6896" width="10.42578125" style="1892" customWidth="1"/>
    <col min="6897" max="6897" width="12" style="1892" customWidth="1"/>
    <col min="6898" max="6898" width="30" style="1892" customWidth="1"/>
    <col min="6899" max="7147" width="11" style="1892"/>
    <col min="7148" max="7148" width="30.7109375" style="1892" customWidth="1"/>
    <col min="7149" max="7149" width="9.28515625" style="1892" customWidth="1"/>
    <col min="7150" max="7150" width="13" style="1892" customWidth="1"/>
    <col min="7151" max="7151" width="10.7109375" style="1892" customWidth="1"/>
    <col min="7152" max="7152" width="10.42578125" style="1892" customWidth="1"/>
    <col min="7153" max="7153" width="12" style="1892" customWidth="1"/>
    <col min="7154" max="7154" width="30" style="1892" customWidth="1"/>
    <col min="7155" max="7403" width="11" style="1892"/>
    <col min="7404" max="7404" width="30.7109375" style="1892" customWidth="1"/>
    <col min="7405" max="7405" width="9.28515625" style="1892" customWidth="1"/>
    <col min="7406" max="7406" width="13" style="1892" customWidth="1"/>
    <col min="7407" max="7407" width="10.7109375" style="1892" customWidth="1"/>
    <col min="7408" max="7408" width="10.42578125" style="1892" customWidth="1"/>
    <col min="7409" max="7409" width="12" style="1892" customWidth="1"/>
    <col min="7410" max="7410" width="30" style="1892" customWidth="1"/>
    <col min="7411" max="7659" width="11" style="1892"/>
    <col min="7660" max="7660" width="30.7109375" style="1892" customWidth="1"/>
    <col min="7661" max="7661" width="9.28515625" style="1892" customWidth="1"/>
    <col min="7662" max="7662" width="13" style="1892" customWidth="1"/>
    <col min="7663" max="7663" width="10.7109375" style="1892" customWidth="1"/>
    <col min="7664" max="7664" width="10.42578125" style="1892" customWidth="1"/>
    <col min="7665" max="7665" width="12" style="1892" customWidth="1"/>
    <col min="7666" max="7666" width="30" style="1892" customWidth="1"/>
    <col min="7667" max="7915" width="11" style="1892"/>
    <col min="7916" max="7916" width="30.7109375" style="1892" customWidth="1"/>
    <col min="7917" max="7917" width="9.28515625" style="1892" customWidth="1"/>
    <col min="7918" max="7918" width="13" style="1892" customWidth="1"/>
    <col min="7919" max="7919" width="10.7109375" style="1892" customWidth="1"/>
    <col min="7920" max="7920" width="10.42578125" style="1892" customWidth="1"/>
    <col min="7921" max="7921" width="12" style="1892" customWidth="1"/>
    <col min="7922" max="7922" width="30" style="1892" customWidth="1"/>
    <col min="7923" max="8171" width="11" style="1892"/>
    <col min="8172" max="8172" width="30.7109375" style="1892" customWidth="1"/>
    <col min="8173" max="8173" width="9.28515625" style="1892" customWidth="1"/>
    <col min="8174" max="8174" width="13" style="1892" customWidth="1"/>
    <col min="8175" max="8175" width="10.7109375" style="1892" customWidth="1"/>
    <col min="8176" max="8176" width="10.42578125" style="1892" customWidth="1"/>
    <col min="8177" max="8177" width="12" style="1892" customWidth="1"/>
    <col min="8178" max="8178" width="30" style="1892" customWidth="1"/>
    <col min="8179" max="8427" width="11" style="1892"/>
    <col min="8428" max="8428" width="30.7109375" style="1892" customWidth="1"/>
    <col min="8429" max="8429" width="9.28515625" style="1892" customWidth="1"/>
    <col min="8430" max="8430" width="13" style="1892" customWidth="1"/>
    <col min="8431" max="8431" width="10.7109375" style="1892" customWidth="1"/>
    <col min="8432" max="8432" width="10.42578125" style="1892" customWidth="1"/>
    <col min="8433" max="8433" width="12" style="1892" customWidth="1"/>
    <col min="8434" max="8434" width="30" style="1892" customWidth="1"/>
    <col min="8435" max="8683" width="11" style="1892"/>
    <col min="8684" max="8684" width="30.7109375" style="1892" customWidth="1"/>
    <col min="8685" max="8685" width="9.28515625" style="1892" customWidth="1"/>
    <col min="8686" max="8686" width="13" style="1892" customWidth="1"/>
    <col min="8687" max="8687" width="10.7109375" style="1892" customWidth="1"/>
    <col min="8688" max="8688" width="10.42578125" style="1892" customWidth="1"/>
    <col min="8689" max="8689" width="12" style="1892" customWidth="1"/>
    <col min="8690" max="8690" width="30" style="1892" customWidth="1"/>
    <col min="8691" max="8939" width="11" style="1892"/>
    <col min="8940" max="8940" width="30.7109375" style="1892" customWidth="1"/>
    <col min="8941" max="8941" width="9.28515625" style="1892" customWidth="1"/>
    <col min="8942" max="8942" width="13" style="1892" customWidth="1"/>
    <col min="8943" max="8943" width="10.7109375" style="1892" customWidth="1"/>
    <col min="8944" max="8944" width="10.42578125" style="1892" customWidth="1"/>
    <col min="8945" max="8945" width="12" style="1892" customWidth="1"/>
    <col min="8946" max="8946" width="30" style="1892" customWidth="1"/>
    <col min="8947" max="9195" width="11" style="1892"/>
    <col min="9196" max="9196" width="30.7109375" style="1892" customWidth="1"/>
    <col min="9197" max="9197" width="9.28515625" style="1892" customWidth="1"/>
    <col min="9198" max="9198" width="13" style="1892" customWidth="1"/>
    <col min="9199" max="9199" width="10.7109375" style="1892" customWidth="1"/>
    <col min="9200" max="9200" width="10.42578125" style="1892" customWidth="1"/>
    <col min="9201" max="9201" width="12" style="1892" customWidth="1"/>
    <col min="9202" max="9202" width="30" style="1892" customWidth="1"/>
    <col min="9203" max="9451" width="11" style="1892"/>
    <col min="9452" max="9452" width="30.7109375" style="1892" customWidth="1"/>
    <col min="9453" max="9453" width="9.28515625" style="1892" customWidth="1"/>
    <col min="9454" max="9454" width="13" style="1892" customWidth="1"/>
    <col min="9455" max="9455" width="10.7109375" style="1892" customWidth="1"/>
    <col min="9456" max="9456" width="10.42578125" style="1892" customWidth="1"/>
    <col min="9457" max="9457" width="12" style="1892" customWidth="1"/>
    <col min="9458" max="9458" width="30" style="1892" customWidth="1"/>
    <col min="9459" max="9707" width="11" style="1892"/>
    <col min="9708" max="9708" width="30.7109375" style="1892" customWidth="1"/>
    <col min="9709" max="9709" width="9.28515625" style="1892" customWidth="1"/>
    <col min="9710" max="9710" width="13" style="1892" customWidth="1"/>
    <col min="9711" max="9711" width="10.7109375" style="1892" customWidth="1"/>
    <col min="9712" max="9712" width="10.42578125" style="1892" customWidth="1"/>
    <col min="9713" max="9713" width="12" style="1892" customWidth="1"/>
    <col min="9714" max="9714" width="30" style="1892" customWidth="1"/>
    <col min="9715" max="9963" width="11" style="1892"/>
    <col min="9964" max="9964" width="30.7109375" style="1892" customWidth="1"/>
    <col min="9965" max="9965" width="9.28515625" style="1892" customWidth="1"/>
    <col min="9966" max="9966" width="13" style="1892" customWidth="1"/>
    <col min="9967" max="9967" width="10.7109375" style="1892" customWidth="1"/>
    <col min="9968" max="9968" width="10.42578125" style="1892" customWidth="1"/>
    <col min="9969" max="9969" width="12" style="1892" customWidth="1"/>
    <col min="9970" max="9970" width="30" style="1892" customWidth="1"/>
    <col min="9971" max="10219" width="11" style="1892"/>
    <col min="10220" max="10220" width="30.7109375" style="1892" customWidth="1"/>
    <col min="10221" max="10221" width="9.28515625" style="1892" customWidth="1"/>
    <col min="10222" max="10222" width="13" style="1892" customWidth="1"/>
    <col min="10223" max="10223" width="10.7109375" style="1892" customWidth="1"/>
    <col min="10224" max="10224" width="10.42578125" style="1892" customWidth="1"/>
    <col min="10225" max="10225" width="12" style="1892" customWidth="1"/>
    <col min="10226" max="10226" width="30" style="1892" customWidth="1"/>
    <col min="10227" max="10475" width="11" style="1892"/>
    <col min="10476" max="10476" width="30.7109375" style="1892" customWidth="1"/>
    <col min="10477" max="10477" width="9.28515625" style="1892" customWidth="1"/>
    <col min="10478" max="10478" width="13" style="1892" customWidth="1"/>
    <col min="10479" max="10479" width="10.7109375" style="1892" customWidth="1"/>
    <col min="10480" max="10480" width="10.42578125" style="1892" customWidth="1"/>
    <col min="10481" max="10481" width="12" style="1892" customWidth="1"/>
    <col min="10482" max="10482" width="30" style="1892" customWidth="1"/>
    <col min="10483" max="10731" width="11" style="1892"/>
    <col min="10732" max="10732" width="30.7109375" style="1892" customWidth="1"/>
    <col min="10733" max="10733" width="9.28515625" style="1892" customWidth="1"/>
    <col min="10734" max="10734" width="13" style="1892" customWidth="1"/>
    <col min="10735" max="10735" width="10.7109375" style="1892" customWidth="1"/>
    <col min="10736" max="10736" width="10.42578125" style="1892" customWidth="1"/>
    <col min="10737" max="10737" width="12" style="1892" customWidth="1"/>
    <col min="10738" max="10738" width="30" style="1892" customWidth="1"/>
    <col min="10739" max="10987" width="11" style="1892"/>
    <col min="10988" max="10988" width="30.7109375" style="1892" customWidth="1"/>
    <col min="10989" max="10989" width="9.28515625" style="1892" customWidth="1"/>
    <col min="10990" max="10990" width="13" style="1892" customWidth="1"/>
    <col min="10991" max="10991" width="10.7109375" style="1892" customWidth="1"/>
    <col min="10992" max="10992" width="10.42578125" style="1892" customWidth="1"/>
    <col min="10993" max="10993" width="12" style="1892" customWidth="1"/>
    <col min="10994" max="10994" width="30" style="1892" customWidth="1"/>
    <col min="10995" max="11243" width="11" style="1892"/>
    <col min="11244" max="11244" width="30.7109375" style="1892" customWidth="1"/>
    <col min="11245" max="11245" width="9.28515625" style="1892" customWidth="1"/>
    <col min="11246" max="11246" width="13" style="1892" customWidth="1"/>
    <col min="11247" max="11247" width="10.7109375" style="1892" customWidth="1"/>
    <col min="11248" max="11248" width="10.42578125" style="1892" customWidth="1"/>
    <col min="11249" max="11249" width="12" style="1892" customWidth="1"/>
    <col min="11250" max="11250" width="30" style="1892" customWidth="1"/>
    <col min="11251" max="11499" width="11" style="1892"/>
    <col min="11500" max="11500" width="30.7109375" style="1892" customWidth="1"/>
    <col min="11501" max="11501" width="9.28515625" style="1892" customWidth="1"/>
    <col min="11502" max="11502" width="13" style="1892" customWidth="1"/>
    <col min="11503" max="11503" width="10.7109375" style="1892" customWidth="1"/>
    <col min="11504" max="11504" width="10.42578125" style="1892" customWidth="1"/>
    <col min="11505" max="11505" width="12" style="1892" customWidth="1"/>
    <col min="11506" max="11506" width="30" style="1892" customWidth="1"/>
    <col min="11507" max="11755" width="11" style="1892"/>
    <col min="11756" max="11756" width="30.7109375" style="1892" customWidth="1"/>
    <col min="11757" max="11757" width="9.28515625" style="1892" customWidth="1"/>
    <col min="11758" max="11758" width="13" style="1892" customWidth="1"/>
    <col min="11759" max="11759" width="10.7109375" style="1892" customWidth="1"/>
    <col min="11760" max="11760" width="10.42578125" style="1892" customWidth="1"/>
    <col min="11761" max="11761" width="12" style="1892" customWidth="1"/>
    <col min="11762" max="11762" width="30" style="1892" customWidth="1"/>
    <col min="11763" max="12011" width="11" style="1892"/>
    <col min="12012" max="12012" width="30.7109375" style="1892" customWidth="1"/>
    <col min="12013" max="12013" width="9.28515625" style="1892" customWidth="1"/>
    <col min="12014" max="12014" width="13" style="1892" customWidth="1"/>
    <col min="12015" max="12015" width="10.7109375" style="1892" customWidth="1"/>
    <col min="12016" max="12016" width="10.42578125" style="1892" customWidth="1"/>
    <col min="12017" max="12017" width="12" style="1892" customWidth="1"/>
    <col min="12018" max="12018" width="30" style="1892" customWidth="1"/>
    <col min="12019" max="12267" width="11" style="1892"/>
    <col min="12268" max="12268" width="30.7109375" style="1892" customWidth="1"/>
    <col min="12269" max="12269" width="9.28515625" style="1892" customWidth="1"/>
    <col min="12270" max="12270" width="13" style="1892" customWidth="1"/>
    <col min="12271" max="12271" width="10.7109375" style="1892" customWidth="1"/>
    <col min="12272" max="12272" width="10.42578125" style="1892" customWidth="1"/>
    <col min="12273" max="12273" width="12" style="1892" customWidth="1"/>
    <col min="12274" max="12274" width="30" style="1892" customWidth="1"/>
    <col min="12275" max="12523" width="11" style="1892"/>
    <col min="12524" max="12524" width="30.7109375" style="1892" customWidth="1"/>
    <col min="12525" max="12525" width="9.28515625" style="1892" customWidth="1"/>
    <col min="12526" max="12526" width="13" style="1892" customWidth="1"/>
    <col min="12527" max="12527" width="10.7109375" style="1892" customWidth="1"/>
    <col min="12528" max="12528" width="10.42578125" style="1892" customWidth="1"/>
    <col min="12529" max="12529" width="12" style="1892" customWidth="1"/>
    <col min="12530" max="12530" width="30" style="1892" customWidth="1"/>
    <col min="12531" max="12779" width="11" style="1892"/>
    <col min="12780" max="12780" width="30.7109375" style="1892" customWidth="1"/>
    <col min="12781" max="12781" width="9.28515625" style="1892" customWidth="1"/>
    <col min="12782" max="12782" width="13" style="1892" customWidth="1"/>
    <col min="12783" max="12783" width="10.7109375" style="1892" customWidth="1"/>
    <col min="12784" max="12784" width="10.42578125" style="1892" customWidth="1"/>
    <col min="12785" max="12785" width="12" style="1892" customWidth="1"/>
    <col min="12786" max="12786" width="30" style="1892" customWidth="1"/>
    <col min="12787" max="13035" width="11" style="1892"/>
    <col min="13036" max="13036" width="30.7109375" style="1892" customWidth="1"/>
    <col min="13037" max="13037" width="9.28515625" style="1892" customWidth="1"/>
    <col min="13038" max="13038" width="13" style="1892" customWidth="1"/>
    <col min="13039" max="13039" width="10.7109375" style="1892" customWidth="1"/>
    <col min="13040" max="13040" width="10.42578125" style="1892" customWidth="1"/>
    <col min="13041" max="13041" width="12" style="1892" customWidth="1"/>
    <col min="13042" max="13042" width="30" style="1892" customWidth="1"/>
    <col min="13043" max="13291" width="11" style="1892"/>
    <col min="13292" max="13292" width="30.7109375" style="1892" customWidth="1"/>
    <col min="13293" max="13293" width="9.28515625" style="1892" customWidth="1"/>
    <col min="13294" max="13294" width="13" style="1892" customWidth="1"/>
    <col min="13295" max="13295" width="10.7109375" style="1892" customWidth="1"/>
    <col min="13296" max="13296" width="10.42578125" style="1892" customWidth="1"/>
    <col min="13297" max="13297" width="12" style="1892" customWidth="1"/>
    <col min="13298" max="13298" width="30" style="1892" customWidth="1"/>
    <col min="13299" max="13547" width="11" style="1892"/>
    <col min="13548" max="13548" width="30.7109375" style="1892" customWidth="1"/>
    <col min="13549" max="13549" width="9.28515625" style="1892" customWidth="1"/>
    <col min="13550" max="13550" width="13" style="1892" customWidth="1"/>
    <col min="13551" max="13551" width="10.7109375" style="1892" customWidth="1"/>
    <col min="13552" max="13552" width="10.42578125" style="1892" customWidth="1"/>
    <col min="13553" max="13553" width="12" style="1892" customWidth="1"/>
    <col min="13554" max="13554" width="30" style="1892" customWidth="1"/>
    <col min="13555" max="13803" width="11" style="1892"/>
    <col min="13804" max="13804" width="30.7109375" style="1892" customWidth="1"/>
    <col min="13805" max="13805" width="9.28515625" style="1892" customWidth="1"/>
    <col min="13806" max="13806" width="13" style="1892" customWidth="1"/>
    <col min="13807" max="13807" width="10.7109375" style="1892" customWidth="1"/>
    <col min="13808" max="13808" width="10.42578125" style="1892" customWidth="1"/>
    <col min="13809" max="13809" width="12" style="1892" customWidth="1"/>
    <col min="13810" max="13810" width="30" style="1892" customWidth="1"/>
    <col min="13811" max="14059" width="11" style="1892"/>
    <col min="14060" max="14060" width="30.7109375" style="1892" customWidth="1"/>
    <col min="14061" max="14061" width="9.28515625" style="1892" customWidth="1"/>
    <col min="14062" max="14062" width="13" style="1892" customWidth="1"/>
    <col min="14063" max="14063" width="10.7109375" style="1892" customWidth="1"/>
    <col min="14064" max="14064" width="10.42578125" style="1892" customWidth="1"/>
    <col min="14065" max="14065" width="12" style="1892" customWidth="1"/>
    <col min="14066" max="14066" width="30" style="1892" customWidth="1"/>
    <col min="14067" max="14315" width="11" style="1892"/>
    <col min="14316" max="14316" width="30.7109375" style="1892" customWidth="1"/>
    <col min="14317" max="14317" width="9.28515625" style="1892" customWidth="1"/>
    <col min="14318" max="14318" width="13" style="1892" customWidth="1"/>
    <col min="14319" max="14319" width="10.7109375" style="1892" customWidth="1"/>
    <col min="14320" max="14320" width="10.42578125" style="1892" customWidth="1"/>
    <col min="14321" max="14321" width="12" style="1892" customWidth="1"/>
    <col min="14322" max="14322" width="30" style="1892" customWidth="1"/>
    <col min="14323" max="14571" width="11" style="1892"/>
    <col min="14572" max="14572" width="30.7109375" style="1892" customWidth="1"/>
    <col min="14573" max="14573" width="9.28515625" style="1892" customWidth="1"/>
    <col min="14574" max="14574" width="13" style="1892" customWidth="1"/>
    <col min="14575" max="14575" width="10.7109375" style="1892" customWidth="1"/>
    <col min="14576" max="14576" width="10.42578125" style="1892" customWidth="1"/>
    <col min="14577" max="14577" width="12" style="1892" customWidth="1"/>
    <col min="14578" max="14578" width="30" style="1892" customWidth="1"/>
    <col min="14579" max="14827" width="11" style="1892"/>
    <col min="14828" max="14828" width="30.7109375" style="1892" customWidth="1"/>
    <col min="14829" max="14829" width="9.28515625" style="1892" customWidth="1"/>
    <col min="14830" max="14830" width="13" style="1892" customWidth="1"/>
    <col min="14831" max="14831" width="10.7109375" style="1892" customWidth="1"/>
    <col min="14832" max="14832" width="10.42578125" style="1892" customWidth="1"/>
    <col min="14833" max="14833" width="12" style="1892" customWidth="1"/>
    <col min="14834" max="14834" width="30" style="1892" customWidth="1"/>
    <col min="14835" max="15083" width="11" style="1892"/>
    <col min="15084" max="15084" width="30.7109375" style="1892" customWidth="1"/>
    <col min="15085" max="15085" width="9.28515625" style="1892" customWidth="1"/>
    <col min="15086" max="15086" width="13" style="1892" customWidth="1"/>
    <col min="15087" max="15087" width="10.7109375" style="1892" customWidth="1"/>
    <col min="15088" max="15088" width="10.42578125" style="1892" customWidth="1"/>
    <col min="15089" max="15089" width="12" style="1892" customWidth="1"/>
    <col min="15090" max="15090" width="30" style="1892" customWidth="1"/>
    <col min="15091" max="15339" width="11" style="1892"/>
    <col min="15340" max="15340" width="30.7109375" style="1892" customWidth="1"/>
    <col min="15341" max="15341" width="9.28515625" style="1892" customWidth="1"/>
    <col min="15342" max="15342" width="13" style="1892" customWidth="1"/>
    <col min="15343" max="15343" width="10.7109375" style="1892" customWidth="1"/>
    <col min="15344" max="15344" width="10.42578125" style="1892" customWidth="1"/>
    <col min="15345" max="15345" width="12" style="1892" customWidth="1"/>
    <col min="15346" max="15346" width="30" style="1892" customWidth="1"/>
    <col min="15347" max="15595" width="11" style="1892"/>
    <col min="15596" max="15596" width="30.7109375" style="1892" customWidth="1"/>
    <col min="15597" max="15597" width="9.28515625" style="1892" customWidth="1"/>
    <col min="15598" max="15598" width="13" style="1892" customWidth="1"/>
    <col min="15599" max="15599" width="10.7109375" style="1892" customWidth="1"/>
    <col min="15600" max="15600" width="10.42578125" style="1892" customWidth="1"/>
    <col min="15601" max="15601" width="12" style="1892" customWidth="1"/>
    <col min="15602" max="15602" width="30" style="1892" customWidth="1"/>
    <col min="15603" max="15851" width="11" style="1892"/>
    <col min="15852" max="15852" width="30.7109375" style="1892" customWidth="1"/>
    <col min="15853" max="15853" width="9.28515625" style="1892" customWidth="1"/>
    <col min="15854" max="15854" width="13" style="1892" customWidth="1"/>
    <col min="15855" max="15855" width="10.7109375" style="1892" customWidth="1"/>
    <col min="15856" max="15856" width="10.42578125" style="1892" customWidth="1"/>
    <col min="15857" max="15857" width="12" style="1892" customWidth="1"/>
    <col min="15858" max="15858" width="30" style="1892" customWidth="1"/>
    <col min="15859" max="16107" width="11" style="1892"/>
    <col min="16108" max="16108" width="30.7109375" style="1892" customWidth="1"/>
    <col min="16109" max="16109" width="9.28515625" style="1892" customWidth="1"/>
    <col min="16110" max="16110" width="13" style="1892" customWidth="1"/>
    <col min="16111" max="16111" width="10.7109375" style="1892" customWidth="1"/>
    <col min="16112" max="16112" width="10.42578125" style="1892" customWidth="1"/>
    <col min="16113" max="16113" width="12" style="1892" customWidth="1"/>
    <col min="16114" max="16114" width="30" style="1892" customWidth="1"/>
    <col min="16115" max="16384" width="11" style="1892"/>
  </cols>
  <sheetData>
    <row r="1" spans="1:7" s="1890" customFormat="1" ht="24.75" customHeight="1">
      <c r="A1" s="1888" t="s">
        <v>1280</v>
      </c>
      <c r="B1" s="1889"/>
      <c r="C1" s="1889"/>
      <c r="D1" s="1889"/>
      <c r="E1" s="1889"/>
      <c r="F1" s="1889"/>
      <c r="G1" s="1919" t="s">
        <v>1281</v>
      </c>
    </row>
    <row r="2" spans="1:7" ht="19.5" customHeight="1">
      <c r="G2" s="1893"/>
    </row>
    <row r="3" spans="1:7" s="1896" customFormat="1" ht="19.5" customHeight="1">
      <c r="A3" s="1894" t="s">
        <v>2674</v>
      </c>
      <c r="B3" s="1895"/>
      <c r="C3" s="1895"/>
      <c r="D3" s="1895"/>
      <c r="E3" s="2691" t="s">
        <v>2675</v>
      </c>
      <c r="F3" s="2691"/>
      <c r="G3" s="2691"/>
    </row>
    <row r="4" spans="1:7" s="1896" customFormat="1" ht="19.5" customHeight="1">
      <c r="A4" s="1894" t="s">
        <v>2672</v>
      </c>
      <c r="B4" s="1895"/>
      <c r="C4" s="1895"/>
      <c r="D4" s="1895"/>
      <c r="E4" s="2695" t="s">
        <v>2673</v>
      </c>
      <c r="F4" s="2695"/>
      <c r="G4" s="2695"/>
    </row>
    <row r="5" spans="1:7" s="1896" customFormat="1" ht="19.5" customHeight="1">
      <c r="A5" s="2486"/>
      <c r="B5" s="1895"/>
      <c r="C5" s="1895"/>
      <c r="D5" s="1895"/>
      <c r="E5" s="2693"/>
      <c r="F5" s="2693"/>
      <c r="G5" s="2693"/>
    </row>
    <row r="6" spans="1:7" s="1896" customFormat="1" ht="19.5" customHeight="1">
      <c r="A6" s="2472" t="s">
        <v>2236</v>
      </c>
      <c r="B6" s="1895"/>
      <c r="C6" s="1895"/>
      <c r="D6" s="1895"/>
      <c r="E6" s="1895"/>
      <c r="F6" s="1895"/>
      <c r="G6" s="2473" t="s">
        <v>2235</v>
      </c>
    </row>
    <row r="7" spans="1:7" ht="16.5" customHeight="1">
      <c r="A7" s="1920"/>
      <c r="B7" s="1892"/>
      <c r="C7" s="1892"/>
      <c r="D7" s="1892"/>
      <c r="E7" s="1892"/>
      <c r="F7" s="1892"/>
      <c r="G7" s="1892"/>
    </row>
    <row r="8" spans="1:7" ht="16.5" customHeight="1">
      <c r="A8" s="1921"/>
      <c r="B8" s="1600" t="s">
        <v>11</v>
      </c>
      <c r="C8" s="1769" t="s">
        <v>1342</v>
      </c>
      <c r="D8" s="1922" t="s">
        <v>1343</v>
      </c>
      <c r="E8" s="1922" t="s">
        <v>1344</v>
      </c>
      <c r="F8" s="1769" t="s">
        <v>1345</v>
      </c>
      <c r="G8" s="15"/>
    </row>
    <row r="9" spans="1:7" ht="13.5" customHeight="1">
      <c r="A9" s="1923" t="s">
        <v>1368</v>
      </c>
      <c r="B9" s="1924" t="s">
        <v>1296</v>
      </c>
      <c r="C9" s="1924" t="s">
        <v>1369</v>
      </c>
      <c r="D9" s="1924" t="s">
        <v>1369</v>
      </c>
      <c r="E9" s="1924" t="s">
        <v>1370</v>
      </c>
      <c r="F9" s="1924" t="s">
        <v>1371</v>
      </c>
      <c r="G9" s="1924" t="s">
        <v>1372</v>
      </c>
    </row>
    <row r="10" spans="1:7" ht="13.5" customHeight="1">
      <c r="A10" s="1925"/>
      <c r="B10" s="1924"/>
      <c r="C10" s="1924" t="s">
        <v>1357</v>
      </c>
      <c r="D10" s="1924"/>
      <c r="E10" s="1924" t="s">
        <v>1346</v>
      </c>
      <c r="F10" s="1924" t="s">
        <v>1347</v>
      </c>
      <c r="G10" s="1926"/>
    </row>
    <row r="11" spans="1:7" ht="13.5" customHeight="1">
      <c r="A11" s="1915"/>
      <c r="B11" s="1906"/>
      <c r="C11" s="1906"/>
      <c r="D11" s="1906"/>
      <c r="E11" s="1906"/>
      <c r="F11" s="1906"/>
      <c r="G11" s="1908"/>
    </row>
    <row r="12" spans="1:7" s="1928" customFormat="1" ht="19.5" customHeight="1">
      <c r="A12" s="1386" t="s">
        <v>2146</v>
      </c>
      <c r="B12" s="1933">
        <f>SUM(C12:F12)</f>
        <v>83407</v>
      </c>
      <c r="C12" s="1934">
        <v>59154</v>
      </c>
      <c r="D12" s="1934">
        <v>22999</v>
      </c>
      <c r="E12" s="1934">
        <v>1254</v>
      </c>
      <c r="F12" s="1935">
        <v>0</v>
      </c>
      <c r="G12" s="1927" t="s">
        <v>1658</v>
      </c>
    </row>
    <row r="13" spans="1:7" s="1928" customFormat="1" ht="19.5" customHeight="1">
      <c r="A13" s="1386" t="s">
        <v>1373</v>
      </c>
      <c r="B13" s="1933">
        <f t="shared" ref="B13:B37" si="0">SUM(C13:F13)</f>
        <v>508</v>
      </c>
      <c r="C13" s="1934">
        <v>508</v>
      </c>
      <c r="D13" s="1935">
        <v>0</v>
      </c>
      <c r="E13" s="1935">
        <v>0</v>
      </c>
      <c r="F13" s="1935">
        <v>0</v>
      </c>
      <c r="G13" s="1927" t="s">
        <v>1374</v>
      </c>
    </row>
    <row r="14" spans="1:7" s="1928" customFormat="1" ht="19.5" customHeight="1">
      <c r="A14" s="1386" t="s">
        <v>1375</v>
      </c>
      <c r="B14" s="1933">
        <f t="shared" si="0"/>
        <v>6292</v>
      </c>
      <c r="C14" s="1934">
        <v>3114</v>
      </c>
      <c r="D14" s="1934">
        <v>1835</v>
      </c>
      <c r="E14" s="1934">
        <v>1343</v>
      </c>
      <c r="F14" s="1935">
        <v>0</v>
      </c>
      <c r="G14" s="1927" t="s">
        <v>1376</v>
      </c>
    </row>
    <row r="15" spans="1:7" s="1928" customFormat="1" ht="19.5" customHeight="1">
      <c r="A15" s="1386" t="s">
        <v>1377</v>
      </c>
      <c r="B15" s="1933">
        <f t="shared" si="0"/>
        <v>1469</v>
      </c>
      <c r="C15" s="1934">
        <v>423</v>
      </c>
      <c r="D15" s="1934">
        <v>285</v>
      </c>
      <c r="E15" s="1934">
        <v>331</v>
      </c>
      <c r="F15" s="1934">
        <v>430</v>
      </c>
      <c r="G15" s="1927" t="s">
        <v>1378</v>
      </c>
    </row>
    <row r="16" spans="1:7" s="1928" customFormat="1" ht="19.5" customHeight="1">
      <c r="A16" s="1386" t="s">
        <v>2147</v>
      </c>
      <c r="B16" s="1933">
        <f t="shared" si="0"/>
        <v>3295</v>
      </c>
      <c r="C16" s="1934">
        <v>1647</v>
      </c>
      <c r="D16" s="1934">
        <v>1367</v>
      </c>
      <c r="E16" s="1934">
        <v>281</v>
      </c>
      <c r="F16" s="1935">
        <v>0</v>
      </c>
      <c r="G16" s="1927" t="s">
        <v>1379</v>
      </c>
    </row>
    <row r="17" spans="1:8" s="1928" customFormat="1" ht="19.5" customHeight="1">
      <c r="A17" s="1386" t="s">
        <v>2148</v>
      </c>
      <c r="B17" s="1933">
        <f t="shared" si="0"/>
        <v>1284</v>
      </c>
      <c r="C17" s="1934">
        <v>935</v>
      </c>
      <c r="D17" s="1934">
        <v>296</v>
      </c>
      <c r="E17" s="1934">
        <v>53</v>
      </c>
      <c r="F17" s="1935">
        <v>0</v>
      </c>
      <c r="G17" s="2363" t="s">
        <v>2135</v>
      </c>
    </row>
    <row r="18" spans="1:8" s="1928" customFormat="1" ht="19.5" customHeight="1">
      <c r="A18" s="1386" t="s">
        <v>1659</v>
      </c>
      <c r="B18" s="1933">
        <f t="shared" si="0"/>
        <v>28410</v>
      </c>
      <c r="C18" s="1934">
        <v>9274</v>
      </c>
      <c r="D18" s="1934">
        <v>7474</v>
      </c>
      <c r="E18" s="1934">
        <v>11662</v>
      </c>
      <c r="F18" s="1935">
        <v>0</v>
      </c>
      <c r="G18" s="1927" t="s">
        <v>1660</v>
      </c>
    </row>
    <row r="19" spans="1:8" s="1928" customFormat="1" ht="19.5" customHeight="1">
      <c r="A19" s="1386" t="s">
        <v>1661</v>
      </c>
      <c r="B19" s="1933">
        <f t="shared" si="0"/>
        <v>37562</v>
      </c>
      <c r="C19" s="1934">
        <v>11358</v>
      </c>
      <c r="D19" s="1934">
        <v>4538</v>
      </c>
      <c r="E19" s="1934">
        <v>3311</v>
      </c>
      <c r="F19" s="1934">
        <v>18355</v>
      </c>
      <c r="G19" s="1927" t="s">
        <v>1380</v>
      </c>
    </row>
    <row r="20" spans="1:8" s="1928" customFormat="1" ht="19.5" customHeight="1">
      <c r="A20" s="1386" t="s">
        <v>2149</v>
      </c>
      <c r="B20" s="1933">
        <f t="shared" si="0"/>
        <v>787</v>
      </c>
      <c r="C20" s="1934">
        <v>514</v>
      </c>
      <c r="D20" s="1934">
        <v>195</v>
      </c>
      <c r="E20" s="1934">
        <v>78</v>
      </c>
      <c r="F20" s="1935">
        <v>0</v>
      </c>
      <c r="G20" s="1927" t="s">
        <v>1381</v>
      </c>
    </row>
    <row r="21" spans="1:8" s="1928" customFormat="1" ht="19.5" customHeight="1">
      <c r="A21" s="1386" t="s">
        <v>2150</v>
      </c>
      <c r="B21" s="1933">
        <f t="shared" si="0"/>
        <v>28137</v>
      </c>
      <c r="C21" s="1935">
        <v>0</v>
      </c>
      <c r="D21" s="1934">
        <v>136</v>
      </c>
      <c r="E21" s="1934">
        <v>6711</v>
      </c>
      <c r="F21" s="1934">
        <v>21290</v>
      </c>
      <c r="G21" s="1927" t="s">
        <v>1662</v>
      </c>
    </row>
    <row r="22" spans="1:8" s="1928" customFormat="1" ht="19.5" customHeight="1">
      <c r="A22" s="1386" t="s">
        <v>2151</v>
      </c>
      <c r="B22" s="1933">
        <f t="shared" si="0"/>
        <v>406</v>
      </c>
      <c r="C22" s="1934">
        <v>307</v>
      </c>
      <c r="D22" s="1934">
        <v>99</v>
      </c>
      <c r="E22" s="1935">
        <v>0</v>
      </c>
      <c r="F22" s="1935">
        <v>0</v>
      </c>
      <c r="G22" s="1927" t="s">
        <v>2152</v>
      </c>
    </row>
    <row r="23" spans="1:8" s="1928" customFormat="1" ht="19.5" customHeight="1">
      <c r="A23" s="1386" t="s">
        <v>2136</v>
      </c>
      <c r="B23" s="1933">
        <f t="shared" si="0"/>
        <v>7279</v>
      </c>
      <c r="C23" s="1934">
        <v>3540</v>
      </c>
      <c r="D23" s="1934">
        <v>1855</v>
      </c>
      <c r="E23" s="1934">
        <v>1884</v>
      </c>
      <c r="F23" s="1935">
        <v>0</v>
      </c>
      <c r="G23" s="1927" t="s">
        <v>2137</v>
      </c>
    </row>
    <row r="24" spans="1:8" s="1928" customFormat="1" ht="19.5" customHeight="1">
      <c r="A24" s="1386" t="s">
        <v>2153</v>
      </c>
      <c r="B24" s="1933">
        <f t="shared" si="0"/>
        <v>32799</v>
      </c>
      <c r="C24" s="1934">
        <v>10476</v>
      </c>
      <c r="D24" s="1934">
        <v>16173</v>
      </c>
      <c r="E24" s="1934">
        <v>6050</v>
      </c>
      <c r="F24" s="1934">
        <v>100</v>
      </c>
      <c r="G24" s="2363" t="s">
        <v>2138</v>
      </c>
    </row>
    <row r="25" spans="1:8" s="1928" customFormat="1" ht="19.5" customHeight="1">
      <c r="A25" s="1386" t="s">
        <v>2139</v>
      </c>
      <c r="B25" s="1933">
        <f t="shared" si="0"/>
        <v>39214</v>
      </c>
      <c r="C25" s="1934">
        <v>14585</v>
      </c>
      <c r="D25" s="1934">
        <v>9279</v>
      </c>
      <c r="E25" s="1934">
        <v>15350</v>
      </c>
      <c r="F25" s="1934"/>
      <c r="G25" s="1927" t="s">
        <v>2154</v>
      </c>
    </row>
    <row r="26" spans="1:8" s="1928" customFormat="1" ht="19.5" customHeight="1">
      <c r="A26" s="1386" t="s">
        <v>2140</v>
      </c>
      <c r="B26" s="1933">
        <f t="shared" si="0"/>
        <v>26</v>
      </c>
      <c r="C26" s="1934">
        <v>26</v>
      </c>
      <c r="D26" s="1935">
        <v>0</v>
      </c>
      <c r="E26" s="1935">
        <v>0</v>
      </c>
      <c r="F26" s="1935">
        <v>0</v>
      </c>
      <c r="G26" s="1927" t="s">
        <v>2155</v>
      </c>
    </row>
    <row r="27" spans="1:8" s="1928" customFormat="1" ht="19.5" customHeight="1">
      <c r="A27" s="1386" t="s">
        <v>2156</v>
      </c>
      <c r="B27" s="1933">
        <f t="shared" si="0"/>
        <v>13992</v>
      </c>
      <c r="C27" s="1934">
        <v>5350</v>
      </c>
      <c r="D27" s="1934">
        <v>4348</v>
      </c>
      <c r="E27" s="1934">
        <v>4294</v>
      </c>
      <c r="F27" s="1935">
        <v>0</v>
      </c>
      <c r="G27" s="1927" t="s">
        <v>2141</v>
      </c>
    </row>
    <row r="28" spans="1:8" s="1928" customFormat="1" ht="19.5" customHeight="1">
      <c r="A28" s="1386" t="s">
        <v>1663</v>
      </c>
      <c r="B28" s="1933">
        <f t="shared" si="0"/>
        <v>3098</v>
      </c>
      <c r="C28" s="1934">
        <v>2081</v>
      </c>
      <c r="D28" s="1934">
        <v>600</v>
      </c>
      <c r="E28" s="1934">
        <v>417</v>
      </c>
      <c r="F28" s="1935">
        <v>0</v>
      </c>
      <c r="G28" s="1927" t="s">
        <v>1382</v>
      </c>
    </row>
    <row r="29" spans="1:8" s="1928" customFormat="1" ht="19.5" customHeight="1">
      <c r="A29" s="1386" t="s">
        <v>2157</v>
      </c>
      <c r="B29" s="1933">
        <f t="shared" si="0"/>
        <v>61523</v>
      </c>
      <c r="C29" s="1934">
        <v>37205</v>
      </c>
      <c r="D29" s="1934">
        <v>13058</v>
      </c>
      <c r="E29" s="1934">
        <v>11260</v>
      </c>
      <c r="F29" s="1935">
        <v>0</v>
      </c>
      <c r="G29" s="1927" t="s">
        <v>1664</v>
      </c>
    </row>
    <row r="30" spans="1:8" s="1928" customFormat="1" ht="19.5" customHeight="1">
      <c r="A30" s="1386" t="s">
        <v>1365</v>
      </c>
      <c r="B30" s="1933">
        <f t="shared" si="0"/>
        <v>902</v>
      </c>
      <c r="C30" s="1935">
        <v>0</v>
      </c>
      <c r="D30" s="1934">
        <v>657</v>
      </c>
      <c r="E30" s="1934">
        <v>245</v>
      </c>
      <c r="F30" s="1935">
        <v>0</v>
      </c>
      <c r="G30" s="1927" t="s">
        <v>1366</v>
      </c>
    </row>
    <row r="31" spans="1:8" s="1929" customFormat="1" ht="19.5" customHeight="1">
      <c r="A31" s="1386" t="s">
        <v>2158</v>
      </c>
      <c r="B31" s="1933">
        <f t="shared" si="0"/>
        <v>289</v>
      </c>
      <c r="C31" s="1934">
        <v>157</v>
      </c>
      <c r="D31" s="1934">
        <v>115</v>
      </c>
      <c r="E31" s="1935">
        <v>0</v>
      </c>
      <c r="F31" s="1934">
        <v>17</v>
      </c>
      <c r="G31" s="1936" t="s">
        <v>2159</v>
      </c>
    </row>
    <row r="32" spans="1:8" s="1929" customFormat="1" ht="19.5" customHeight="1">
      <c r="A32" s="1386" t="s">
        <v>2160</v>
      </c>
      <c r="B32" s="1933">
        <f t="shared" si="0"/>
        <v>11059</v>
      </c>
      <c r="C32" s="1934">
        <v>1320</v>
      </c>
      <c r="D32" s="1934">
        <v>2365</v>
      </c>
      <c r="E32" s="1934">
        <v>3661</v>
      </c>
      <c r="F32" s="1934">
        <v>3713</v>
      </c>
      <c r="G32" s="1927" t="s">
        <v>2142</v>
      </c>
      <c r="H32" s="1928"/>
    </row>
    <row r="33" spans="1:7" s="1929" customFormat="1" ht="19.5" customHeight="1">
      <c r="A33" s="1386" t="s">
        <v>1665</v>
      </c>
      <c r="B33" s="1933">
        <f t="shared" si="0"/>
        <v>33045</v>
      </c>
      <c r="C33" s="1934">
        <v>32958</v>
      </c>
      <c r="D33" s="1934">
        <v>84</v>
      </c>
      <c r="E33" s="1934">
        <v>3</v>
      </c>
      <c r="F33" s="1935">
        <v>0</v>
      </c>
      <c r="G33" s="1927" t="s">
        <v>1666</v>
      </c>
    </row>
    <row r="34" spans="1:7" s="1929" customFormat="1" ht="19.5" customHeight="1">
      <c r="A34" s="1386" t="s">
        <v>1412</v>
      </c>
      <c r="B34" s="1933">
        <f t="shared" si="0"/>
        <v>6300</v>
      </c>
      <c r="C34" s="1934">
        <v>4491</v>
      </c>
      <c r="D34" s="1934">
        <v>1790</v>
      </c>
      <c r="E34" s="1934">
        <v>19</v>
      </c>
      <c r="F34" s="1935">
        <v>0</v>
      </c>
      <c r="G34" s="1927" t="s">
        <v>1383</v>
      </c>
    </row>
    <row r="35" spans="1:7" s="1929" customFormat="1" ht="19.5" customHeight="1">
      <c r="A35" s="1386" t="s">
        <v>2143</v>
      </c>
      <c r="B35" s="1933">
        <f t="shared" si="0"/>
        <v>449</v>
      </c>
      <c r="C35" s="1934">
        <v>449</v>
      </c>
      <c r="D35" s="1935">
        <v>0</v>
      </c>
      <c r="E35" s="1935">
        <v>0</v>
      </c>
      <c r="F35" s="1935">
        <v>0</v>
      </c>
      <c r="G35" s="1927" t="s">
        <v>2144</v>
      </c>
    </row>
    <row r="36" spans="1:7" s="1929" customFormat="1" ht="19.5" customHeight="1">
      <c r="A36" s="1386" t="s">
        <v>2161</v>
      </c>
      <c r="B36" s="1933">
        <f t="shared" si="0"/>
        <v>60</v>
      </c>
      <c r="C36" s="1935">
        <v>0</v>
      </c>
      <c r="D36" s="1935">
        <v>0</v>
      </c>
      <c r="E36" s="1936">
        <v>60</v>
      </c>
      <c r="F36" s="1935">
        <v>0</v>
      </c>
      <c r="G36" s="1927" t="s">
        <v>2145</v>
      </c>
    </row>
    <row r="37" spans="1:7" s="1929" customFormat="1" ht="19.5" customHeight="1">
      <c r="A37" s="1386" t="s">
        <v>1667</v>
      </c>
      <c r="B37" s="1933">
        <f t="shared" si="0"/>
        <v>3672</v>
      </c>
      <c r="C37" s="1934">
        <v>3438</v>
      </c>
      <c r="D37" s="1934">
        <v>234</v>
      </c>
      <c r="E37" s="1935">
        <v>0</v>
      </c>
      <c r="F37" s="1935">
        <v>0</v>
      </c>
      <c r="G37" s="1927" t="s">
        <v>1668</v>
      </c>
    </row>
    <row r="38" spans="1:7" s="1929" customFormat="1" ht="19.5" customHeight="1">
      <c r="A38" s="2364"/>
      <c r="B38" s="2365"/>
      <c r="C38" s="2366"/>
      <c r="D38" s="2367"/>
      <c r="E38" s="2367"/>
      <c r="F38" s="2367"/>
      <c r="G38" s="2363"/>
    </row>
    <row r="39" spans="1:7" s="1898" customFormat="1" ht="14.25" customHeight="1">
      <c r="A39" s="1387" t="s">
        <v>10</v>
      </c>
      <c r="B39" s="1937">
        <f>SUM(B12:B38)</f>
        <v>405264</v>
      </c>
      <c r="C39" s="1937">
        <f t="shared" ref="C39:F39" si="1">SUM(C12:C38)</f>
        <v>203310</v>
      </c>
      <c r="D39" s="1937">
        <f t="shared" si="1"/>
        <v>89782</v>
      </c>
      <c r="E39" s="1937">
        <f t="shared" si="1"/>
        <v>68267</v>
      </c>
      <c r="F39" s="1937">
        <f t="shared" si="1"/>
        <v>43905</v>
      </c>
      <c r="G39" s="1930" t="s">
        <v>11</v>
      </c>
    </row>
    <row r="40" spans="1:7" s="1898" customFormat="1" ht="17.100000000000001" customHeight="1">
      <c r="A40" s="1931"/>
      <c r="B40" s="1387"/>
      <c r="C40" s="1387"/>
      <c r="D40" s="1387"/>
      <c r="E40" s="1387"/>
      <c r="F40" s="1387"/>
      <c r="G40" s="1928"/>
    </row>
    <row r="41" spans="1:7" s="1898" customFormat="1" ht="17.100000000000001" customHeight="1">
      <c r="A41" s="1832"/>
      <c r="B41" s="1932"/>
      <c r="C41" s="1932"/>
      <c r="D41" s="1932"/>
      <c r="E41" s="1932"/>
      <c r="F41" s="1932"/>
      <c r="G41" s="1897"/>
    </row>
    <row r="42" spans="1:7" s="1898" customFormat="1" ht="17.100000000000001" customHeight="1">
      <c r="A42" s="1832"/>
      <c r="B42" s="1388"/>
      <c r="C42" s="1932"/>
      <c r="D42" s="1932"/>
      <c r="E42" s="1932"/>
      <c r="F42" s="1932"/>
      <c r="G42" s="1910"/>
    </row>
    <row r="43" spans="1:7" s="1898" customFormat="1" ht="17.100000000000001" customHeight="1">
      <c r="A43" s="1832"/>
      <c r="B43" s="1932"/>
      <c r="C43" s="1932"/>
      <c r="D43" s="1932"/>
      <c r="E43" s="1932"/>
      <c r="F43" s="1932"/>
      <c r="G43" s="1910"/>
    </row>
    <row r="44" spans="1:7" s="1898" customFormat="1" ht="17.100000000000001" customHeight="1">
      <c r="A44" s="1832"/>
      <c r="B44" s="1932"/>
      <c r="C44" s="1932"/>
      <c r="D44" s="1932"/>
      <c r="E44" s="1932"/>
      <c r="F44" s="1932"/>
      <c r="G44" s="1910"/>
    </row>
    <row r="45" spans="1:7" s="1898" customFormat="1" ht="17.100000000000001" customHeight="1">
      <c r="A45" s="1832"/>
      <c r="B45" s="1932"/>
      <c r="C45" s="1932"/>
      <c r="D45" s="1932"/>
      <c r="E45" s="1932"/>
      <c r="F45" s="1932"/>
      <c r="G45" s="1910"/>
    </row>
    <row r="46" spans="1:7" s="1898" customFormat="1" ht="17.100000000000001" customHeight="1">
      <c r="A46" s="1832"/>
      <c r="B46" s="1932"/>
      <c r="C46" s="1932"/>
      <c r="D46" s="1932"/>
      <c r="E46" s="1932"/>
      <c r="F46" s="1932"/>
      <c r="G46" s="1910"/>
    </row>
    <row r="47" spans="1:7" s="1898" customFormat="1" ht="17.100000000000001" customHeight="1">
      <c r="A47" s="1832"/>
      <c r="B47" s="1932"/>
      <c r="C47" s="1932"/>
      <c r="D47" s="1932"/>
      <c r="E47" s="1932"/>
      <c r="F47" s="1932"/>
      <c r="G47" s="1910"/>
    </row>
    <row r="48" spans="1:7" ht="12.75" customHeight="1">
      <c r="G48" s="1938"/>
    </row>
    <row r="49" spans="1:7" ht="12.75" customHeight="1">
      <c r="G49" s="1938"/>
    </row>
    <row r="50" spans="1:7" ht="12.75" customHeight="1">
      <c r="G50" s="1938"/>
    </row>
    <row r="51" spans="1:7" ht="12.75" customHeight="1">
      <c r="A51" s="1383" t="s">
        <v>2670</v>
      </c>
      <c r="G51" s="2487" t="s">
        <v>2671</v>
      </c>
    </row>
    <row r="52" spans="1:7" ht="12.75" customHeight="1">
      <c r="A52" s="1939"/>
    </row>
    <row r="53" spans="1:7" ht="12.75" customHeight="1">
      <c r="A53" s="1940" t="s">
        <v>2162</v>
      </c>
      <c r="G53" s="1938"/>
    </row>
    <row r="54" spans="1:7" s="1828" customFormat="1">
      <c r="A54" s="1784" t="s">
        <v>2163</v>
      </c>
      <c r="B54" s="1784"/>
      <c r="C54" s="1784"/>
      <c r="D54" s="1761"/>
      <c r="E54" s="1761"/>
      <c r="F54" s="1761"/>
      <c r="G54" s="1825" t="s">
        <v>2119</v>
      </c>
    </row>
    <row r="55" spans="1:7" s="1828" customFormat="1">
      <c r="A55" s="1829" t="s">
        <v>1323</v>
      </c>
      <c r="B55" s="1761"/>
      <c r="C55" s="1761"/>
      <c r="D55" s="1761"/>
      <c r="E55" s="1761"/>
      <c r="F55" s="1761"/>
      <c r="G55" s="1827" t="s">
        <v>1324</v>
      </c>
    </row>
    <row r="56" spans="1:7" s="1832" customFormat="1" ht="12.75" customHeight="1">
      <c r="A56" s="2696"/>
      <c r="B56" s="2696"/>
      <c r="C56" s="2696"/>
      <c r="D56" s="2696"/>
      <c r="E56" s="2696"/>
      <c r="F56" s="2696"/>
      <c r="G56" s="2696"/>
    </row>
    <row r="57" spans="1:7" ht="12.75" customHeight="1"/>
    <row r="58" spans="1:7" ht="12.75" customHeight="1"/>
    <row r="62" spans="1:7">
      <c r="A62" s="1831"/>
      <c r="B62" s="1892"/>
      <c r="C62" s="1892"/>
      <c r="D62" s="1892"/>
      <c r="E62" s="1892"/>
      <c r="F62" s="1892"/>
      <c r="G62" s="1892"/>
    </row>
    <row r="84" spans="1:7">
      <c r="A84" s="1903"/>
      <c r="B84" s="1892"/>
      <c r="C84" s="1892"/>
      <c r="D84" s="1892"/>
      <c r="E84" s="1892"/>
      <c r="F84" s="1892"/>
      <c r="G84" s="1892"/>
    </row>
    <row r="96" spans="1:7">
      <c r="A96" s="1903"/>
      <c r="B96" s="1892"/>
      <c r="C96" s="1892"/>
      <c r="D96" s="1892"/>
      <c r="E96" s="1892"/>
      <c r="F96" s="1892"/>
      <c r="G96" s="1892"/>
    </row>
  </sheetData>
  <mergeCells count="4">
    <mergeCell ref="E3:G3"/>
    <mergeCell ref="E4:G4"/>
    <mergeCell ref="E5:G5"/>
    <mergeCell ref="A56:G56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syncVertical="1" syncRef="A1">
    <tabColor theme="5" tint="-0.249977111117893"/>
  </sheetPr>
  <dimension ref="A1:H276"/>
  <sheetViews>
    <sheetView showGridLines="0" view="pageLayout" zoomScale="70" zoomScalePageLayoutView="70" workbookViewId="0">
      <selection activeCell="C10" sqref="C10"/>
    </sheetView>
  </sheetViews>
  <sheetFormatPr baseColWidth="10" defaultColWidth="11" defaultRowHeight="12.75"/>
  <cols>
    <col min="1" max="1" width="30.7109375" style="156" customWidth="1"/>
    <col min="2" max="2" width="11.85546875" style="156" customWidth="1"/>
    <col min="3" max="3" width="10.7109375" style="156" customWidth="1"/>
    <col min="4" max="4" width="14.42578125" style="156" customWidth="1"/>
    <col min="5" max="5" width="12.7109375" style="156" customWidth="1"/>
    <col min="6" max="6" width="31.7109375" style="156" customWidth="1"/>
    <col min="7" max="7" width="11.42578125" style="158" customWidth="1"/>
    <col min="8" max="8" width="14" style="156" hidden="1" customWidth="1"/>
    <col min="9" max="9" width="11" style="156" customWidth="1"/>
    <col min="10" max="17" width="9.85546875" style="156" customWidth="1"/>
    <col min="18" max="21" width="11" style="156" customWidth="1"/>
    <col min="22" max="22" width="14.42578125" style="156" customWidth="1"/>
    <col min="23" max="23" width="4.140625" style="156" customWidth="1"/>
    <col min="24" max="24" width="13.28515625" style="156" customWidth="1"/>
    <col min="25" max="25" width="28.140625" style="156" customWidth="1"/>
    <col min="26" max="26" width="11" style="156" customWidth="1"/>
    <col min="27" max="27" width="14.42578125" style="156" customWidth="1"/>
    <col min="28" max="28" width="4.140625" style="156" customWidth="1"/>
    <col min="29" max="30" width="11" style="156" customWidth="1"/>
    <col min="31" max="31" width="14.42578125" style="156" customWidth="1"/>
    <col min="32" max="32" width="4.140625" style="156" customWidth="1"/>
    <col min="33" max="33" width="14.42578125" style="156" customWidth="1"/>
    <col min="34" max="16384" width="11" style="156"/>
  </cols>
  <sheetData>
    <row r="1" spans="1:8" ht="24.75" customHeight="1">
      <c r="A1" s="155" t="s">
        <v>218</v>
      </c>
      <c r="F1" s="157" t="s">
        <v>219</v>
      </c>
    </row>
    <row r="2" spans="1:8" ht="18.95" customHeight="1">
      <c r="F2" s="159"/>
    </row>
    <row r="3" spans="1:8" ht="20.25">
      <c r="A3" s="160" t="s">
        <v>1949</v>
      </c>
      <c r="C3" s="161"/>
      <c r="D3" s="162"/>
      <c r="E3" s="163"/>
      <c r="F3" s="200" t="s">
        <v>1948</v>
      </c>
    </row>
    <row r="4" spans="1:8" ht="18.95" customHeight="1">
      <c r="A4" s="165" t="s">
        <v>1950</v>
      </c>
      <c r="F4" s="164" t="s">
        <v>249</v>
      </c>
    </row>
    <row r="5" spans="1:8" ht="18.95" customHeight="1">
      <c r="A5" s="166"/>
      <c r="B5" s="166"/>
      <c r="C5" s="166"/>
      <c r="D5" s="166"/>
      <c r="E5" s="166"/>
      <c r="F5" s="159"/>
    </row>
    <row r="6" spans="1:8" ht="16.5" customHeight="1">
      <c r="A6" s="2172" t="s">
        <v>2236</v>
      </c>
      <c r="B6" s="2502" t="s">
        <v>1454</v>
      </c>
      <c r="C6" s="2502"/>
      <c r="D6" s="2503" t="s">
        <v>1451</v>
      </c>
      <c r="E6" s="2503"/>
      <c r="F6" s="1589" t="s">
        <v>2235</v>
      </c>
    </row>
    <row r="7" spans="1:8" ht="12.95" customHeight="1">
      <c r="A7" s="167"/>
      <c r="B7" s="2502" t="s">
        <v>1453</v>
      </c>
      <c r="C7" s="2502"/>
      <c r="D7" s="2504" t="s">
        <v>1452</v>
      </c>
      <c r="E7" s="2504"/>
      <c r="F7" s="167"/>
      <c r="H7" s="168"/>
    </row>
    <row r="8" spans="1:8" ht="15.75">
      <c r="A8" s="98"/>
      <c r="B8" s="2210" t="s">
        <v>252</v>
      </c>
      <c r="C8" s="2211" t="s">
        <v>253</v>
      </c>
      <c r="D8" s="2210" t="s">
        <v>254</v>
      </c>
      <c r="E8" s="2211" t="s">
        <v>253</v>
      </c>
      <c r="F8" s="169"/>
      <c r="G8" s="170"/>
      <c r="H8" s="168"/>
    </row>
    <row r="9" spans="1:8" ht="12.95" customHeight="1">
      <c r="A9" s="171"/>
      <c r="B9" s="2212" t="s">
        <v>255</v>
      </c>
      <c r="C9" s="2213" t="s">
        <v>2234</v>
      </c>
      <c r="D9" s="2212" t="s">
        <v>255</v>
      </c>
      <c r="E9" s="2213" t="s">
        <v>2234</v>
      </c>
      <c r="F9" s="172"/>
      <c r="G9" s="173"/>
      <c r="H9" s="1244"/>
    </row>
    <row r="10" spans="1:8" ht="8.1" customHeight="1">
      <c r="B10" s="175"/>
      <c r="C10" s="176"/>
      <c r="D10" s="175"/>
      <c r="E10" s="176"/>
      <c r="G10" s="170"/>
      <c r="H10" s="170"/>
    </row>
    <row r="11" spans="1:8" s="178" customFormat="1" ht="17.100000000000001" customHeight="1">
      <c r="A11" s="2161" t="s">
        <v>29</v>
      </c>
      <c r="B11" s="1630">
        <f>SUM(B12:B19)</f>
        <v>956</v>
      </c>
      <c r="C11" s="1630">
        <f>SUM(C12:C19)</f>
        <v>588</v>
      </c>
      <c r="D11" s="1630">
        <f>SUM(D12:D19)</f>
        <v>1558</v>
      </c>
      <c r="E11" s="1630">
        <f>SUM(E12:E19)</f>
        <v>1541</v>
      </c>
      <c r="F11" s="2186" t="s">
        <v>30</v>
      </c>
      <c r="G11" s="170"/>
      <c r="H11" s="170"/>
    </row>
    <row r="12" spans="1:8" ht="17.100000000000001" customHeight="1">
      <c r="A12" s="2163" t="s">
        <v>31</v>
      </c>
      <c r="B12" s="2164">
        <v>151</v>
      </c>
      <c r="C12" s="2164">
        <v>109</v>
      </c>
      <c r="D12" s="2164">
        <v>325</v>
      </c>
      <c r="E12" s="2164">
        <v>320</v>
      </c>
      <c r="F12" s="2187" t="s">
        <v>32</v>
      </c>
      <c r="G12" s="179"/>
      <c r="H12" s="179"/>
    </row>
    <row r="13" spans="1:8" ht="17.100000000000001" customHeight="1">
      <c r="A13" s="2163" t="s">
        <v>33</v>
      </c>
      <c r="B13" s="2164">
        <v>159</v>
      </c>
      <c r="C13" s="2164">
        <v>147</v>
      </c>
      <c r="D13" s="2164">
        <v>432</v>
      </c>
      <c r="E13" s="2164">
        <v>430</v>
      </c>
      <c r="F13" s="2187" t="s">
        <v>34</v>
      </c>
      <c r="G13" s="179"/>
      <c r="H13" s="179"/>
    </row>
    <row r="14" spans="1:8" ht="17.100000000000001" customHeight="1">
      <c r="A14" s="2165" t="s">
        <v>35</v>
      </c>
      <c r="B14" s="2164">
        <v>42</v>
      </c>
      <c r="C14" s="2164">
        <v>42</v>
      </c>
      <c r="D14" s="2164">
        <v>87</v>
      </c>
      <c r="E14" s="2164">
        <v>87</v>
      </c>
      <c r="F14" s="2187" t="s">
        <v>36</v>
      </c>
      <c r="G14" s="180"/>
      <c r="H14" s="180"/>
    </row>
    <row r="15" spans="1:8" ht="17.100000000000001" customHeight="1">
      <c r="A15" s="2166" t="s">
        <v>37</v>
      </c>
      <c r="B15" s="2164">
        <v>150</v>
      </c>
      <c r="C15" s="2164">
        <v>93</v>
      </c>
      <c r="D15" s="2164">
        <v>231</v>
      </c>
      <c r="E15" s="2164">
        <v>231</v>
      </c>
      <c r="F15" s="2187" t="s">
        <v>38</v>
      </c>
      <c r="G15" s="179"/>
      <c r="H15" s="179"/>
    </row>
    <row r="16" spans="1:8" ht="17.100000000000001" customHeight="1">
      <c r="A16" s="2166" t="s">
        <v>39</v>
      </c>
      <c r="B16" s="2164">
        <v>90</v>
      </c>
      <c r="C16" s="2164">
        <v>78</v>
      </c>
      <c r="D16" s="2164">
        <v>197</v>
      </c>
      <c r="E16" s="2164">
        <v>197</v>
      </c>
      <c r="F16" s="2187" t="s">
        <v>40</v>
      </c>
      <c r="G16" s="179"/>
      <c r="H16" s="179"/>
    </row>
    <row r="17" spans="1:8" ht="17.100000000000001" customHeight="1">
      <c r="A17" s="2166" t="s">
        <v>41</v>
      </c>
      <c r="B17" s="2164">
        <v>181</v>
      </c>
      <c r="C17" s="2164">
        <v>30</v>
      </c>
      <c r="D17" s="2164">
        <v>61</v>
      </c>
      <c r="E17" s="2164">
        <v>60</v>
      </c>
      <c r="F17" s="2187" t="s">
        <v>42</v>
      </c>
      <c r="G17" s="179"/>
      <c r="H17" s="179"/>
    </row>
    <row r="18" spans="1:8" ht="17.100000000000001" customHeight="1">
      <c r="A18" s="2166" t="s">
        <v>43</v>
      </c>
      <c r="B18" s="2164">
        <v>136</v>
      </c>
      <c r="C18" s="2164">
        <v>80</v>
      </c>
      <c r="D18" s="2164">
        <v>208</v>
      </c>
      <c r="E18" s="2164">
        <v>203</v>
      </c>
      <c r="F18" s="2187" t="s">
        <v>44</v>
      </c>
      <c r="G18" s="180"/>
      <c r="H18" s="180"/>
    </row>
    <row r="19" spans="1:8" ht="17.100000000000001" customHeight="1">
      <c r="A19" s="2166" t="s">
        <v>45</v>
      </c>
      <c r="B19" s="2164">
        <v>47</v>
      </c>
      <c r="C19" s="2164">
        <v>9</v>
      </c>
      <c r="D19" s="2164">
        <v>17</v>
      </c>
      <c r="E19" s="2164">
        <v>13</v>
      </c>
      <c r="F19" s="2187" t="s">
        <v>46</v>
      </c>
      <c r="G19" s="179"/>
      <c r="H19" s="179"/>
    </row>
    <row r="20" spans="1:8" ht="17.100000000000001" customHeight="1">
      <c r="A20" s="2167" t="s">
        <v>47</v>
      </c>
      <c r="B20" s="1630">
        <f>SUM(B21:B28)</f>
        <v>690</v>
      </c>
      <c r="C20" s="1630">
        <f>SUM(C21:C28)</f>
        <v>349</v>
      </c>
      <c r="D20" s="1630">
        <f>SUM(D21:D28)</f>
        <v>991</v>
      </c>
      <c r="E20" s="1630">
        <f>SUM(E21:E28)</f>
        <v>975</v>
      </c>
      <c r="F20" s="2188" t="s">
        <v>48</v>
      </c>
      <c r="G20" s="179"/>
      <c r="H20" s="179"/>
    </row>
    <row r="21" spans="1:8" ht="17.100000000000001" customHeight="1">
      <c r="A21" s="2163" t="s">
        <v>49</v>
      </c>
      <c r="B21" s="2164">
        <v>83</v>
      </c>
      <c r="C21" s="2164">
        <v>42</v>
      </c>
      <c r="D21" s="2164">
        <v>81</v>
      </c>
      <c r="E21" s="2164">
        <v>81</v>
      </c>
      <c r="F21" s="2189" t="s">
        <v>50</v>
      </c>
      <c r="G21" s="179"/>
      <c r="H21" s="179"/>
    </row>
    <row r="22" spans="1:8" ht="17.100000000000001" customHeight="1">
      <c r="A22" s="2163" t="s">
        <v>51</v>
      </c>
      <c r="B22" s="2164">
        <v>80</v>
      </c>
      <c r="C22" s="2164">
        <v>65</v>
      </c>
      <c r="D22" s="2164">
        <v>170</v>
      </c>
      <c r="E22" s="2164">
        <v>167</v>
      </c>
      <c r="F22" s="2189" t="s">
        <v>52</v>
      </c>
      <c r="G22" s="179"/>
      <c r="H22" s="179"/>
    </row>
    <row r="23" spans="1:8" ht="17.100000000000001" customHeight="1">
      <c r="A23" s="2163" t="s">
        <v>53</v>
      </c>
      <c r="B23" s="2164">
        <v>58</v>
      </c>
      <c r="C23" s="2164">
        <v>41</v>
      </c>
      <c r="D23" s="2164">
        <v>162</v>
      </c>
      <c r="E23" s="2164">
        <v>160</v>
      </c>
      <c r="F23" s="2189" t="s">
        <v>54</v>
      </c>
      <c r="G23" s="179"/>
      <c r="H23" s="179"/>
    </row>
    <row r="24" spans="1:8" ht="17.100000000000001" customHeight="1">
      <c r="A24" s="2163" t="s">
        <v>55</v>
      </c>
      <c r="B24" s="2164">
        <v>71</v>
      </c>
      <c r="C24" s="2164">
        <v>52</v>
      </c>
      <c r="D24" s="2164">
        <v>149</v>
      </c>
      <c r="E24" s="2164">
        <v>149</v>
      </c>
      <c r="F24" s="2187" t="s">
        <v>56</v>
      </c>
      <c r="G24" s="180"/>
      <c r="H24" s="180"/>
    </row>
    <row r="25" spans="1:8" ht="17.100000000000001" customHeight="1">
      <c r="A25" s="2163" t="s">
        <v>57</v>
      </c>
      <c r="B25" s="2164">
        <v>47</v>
      </c>
      <c r="C25" s="2164">
        <v>27</v>
      </c>
      <c r="D25" s="2164">
        <v>64</v>
      </c>
      <c r="E25" s="2164">
        <v>64</v>
      </c>
      <c r="F25" s="2189" t="s">
        <v>58</v>
      </c>
      <c r="G25" s="179"/>
      <c r="H25" s="179"/>
    </row>
    <row r="26" spans="1:8" ht="17.100000000000001" customHeight="1">
      <c r="A26" s="2163" t="s">
        <v>59</v>
      </c>
      <c r="B26" s="2164">
        <v>150</v>
      </c>
      <c r="C26" s="2164">
        <v>59</v>
      </c>
      <c r="D26" s="2164">
        <v>128</v>
      </c>
      <c r="E26" s="2164">
        <v>119</v>
      </c>
      <c r="F26" s="2189" t="s">
        <v>60</v>
      </c>
      <c r="G26" s="179"/>
      <c r="H26" s="179"/>
    </row>
    <row r="27" spans="1:8" s="178" customFormat="1" ht="17.100000000000001" customHeight="1">
      <c r="A27" s="2163" t="s">
        <v>61</v>
      </c>
      <c r="B27" s="2164">
        <v>127</v>
      </c>
      <c r="C27" s="2164">
        <v>23</v>
      </c>
      <c r="D27" s="2164">
        <v>48</v>
      </c>
      <c r="E27" s="2164">
        <v>48</v>
      </c>
      <c r="F27" s="2189" t="s">
        <v>62</v>
      </c>
      <c r="G27" s="179"/>
      <c r="H27" s="179"/>
    </row>
    <row r="28" spans="1:8" ht="17.100000000000001" customHeight="1">
      <c r="A28" s="2163" t="s">
        <v>63</v>
      </c>
      <c r="B28" s="2164">
        <v>74</v>
      </c>
      <c r="C28" s="2164">
        <v>40</v>
      </c>
      <c r="D28" s="2164">
        <v>189</v>
      </c>
      <c r="E28" s="2164">
        <v>187</v>
      </c>
      <c r="F28" s="2189" t="s">
        <v>64</v>
      </c>
      <c r="G28" s="179"/>
      <c r="H28" s="179"/>
    </row>
    <row r="29" spans="1:8" ht="17.100000000000001" customHeight="1">
      <c r="A29" s="2161" t="s">
        <v>65</v>
      </c>
      <c r="B29" s="1630">
        <f>SUM(B30:B38)</f>
        <v>1030</v>
      </c>
      <c r="C29" s="1630">
        <f>SUM(C30:C38)</f>
        <v>623</v>
      </c>
      <c r="D29" s="1630">
        <f>SUM(D30:D38)</f>
        <v>1566</v>
      </c>
      <c r="E29" s="1630">
        <f>SUM(E30:E38)</f>
        <v>1552</v>
      </c>
      <c r="F29" s="2186" t="s">
        <v>66</v>
      </c>
      <c r="G29" s="179"/>
      <c r="H29" s="179"/>
    </row>
    <row r="30" spans="1:8" ht="17.100000000000001" customHeight="1">
      <c r="A30" s="2168" t="s">
        <v>67</v>
      </c>
      <c r="B30" s="2164">
        <v>172</v>
      </c>
      <c r="C30" s="2164">
        <v>63</v>
      </c>
      <c r="D30" s="2164">
        <v>111</v>
      </c>
      <c r="E30" s="2164">
        <v>111</v>
      </c>
      <c r="F30" s="2187" t="s">
        <v>68</v>
      </c>
      <c r="G30" s="179"/>
      <c r="H30" s="179"/>
    </row>
    <row r="31" spans="1:8" ht="17.100000000000001" customHeight="1">
      <c r="A31" s="2169" t="s">
        <v>69</v>
      </c>
      <c r="B31" s="2164">
        <v>84</v>
      </c>
      <c r="C31" s="2164">
        <v>63</v>
      </c>
      <c r="D31" s="2164">
        <v>154</v>
      </c>
      <c r="E31" s="2164">
        <v>154</v>
      </c>
      <c r="F31" s="2187" t="s">
        <v>70</v>
      </c>
      <c r="G31" s="179"/>
      <c r="H31" s="179"/>
    </row>
    <row r="32" spans="1:8" ht="17.100000000000001" customHeight="1">
      <c r="A32" s="2168" t="s">
        <v>71</v>
      </c>
      <c r="B32" s="2164">
        <v>76</v>
      </c>
      <c r="C32" s="2164">
        <v>53</v>
      </c>
      <c r="D32" s="2164">
        <v>115</v>
      </c>
      <c r="E32" s="2164">
        <v>109</v>
      </c>
      <c r="F32" s="2187" t="s">
        <v>72</v>
      </c>
      <c r="G32" s="179"/>
      <c r="H32" s="179"/>
    </row>
    <row r="33" spans="1:8" ht="17.100000000000001" customHeight="1">
      <c r="A33" s="2163" t="s">
        <v>73</v>
      </c>
      <c r="B33" s="2164">
        <v>158</v>
      </c>
      <c r="C33" s="2164">
        <v>10</v>
      </c>
      <c r="D33" s="2164">
        <v>18</v>
      </c>
      <c r="E33" s="2164">
        <v>16</v>
      </c>
      <c r="F33" s="2187" t="s">
        <v>74</v>
      </c>
      <c r="G33" s="179"/>
      <c r="H33" s="179"/>
    </row>
    <row r="34" spans="1:8" ht="17.100000000000001" customHeight="1">
      <c r="A34" s="2169" t="s">
        <v>75</v>
      </c>
      <c r="B34" s="2164">
        <v>54</v>
      </c>
      <c r="C34" s="2164">
        <v>39</v>
      </c>
      <c r="D34" s="2164">
        <v>89</v>
      </c>
      <c r="E34" s="2164">
        <v>89</v>
      </c>
      <c r="F34" s="2187" t="s">
        <v>1409</v>
      </c>
      <c r="G34" s="180"/>
      <c r="H34" s="180"/>
    </row>
    <row r="35" spans="1:8" ht="17.100000000000001" customHeight="1">
      <c r="A35" s="2163" t="s">
        <v>76</v>
      </c>
      <c r="B35" s="2164">
        <v>80</v>
      </c>
      <c r="C35" s="2164">
        <v>50</v>
      </c>
      <c r="D35" s="2164">
        <v>121</v>
      </c>
      <c r="E35" s="2164">
        <v>120</v>
      </c>
      <c r="F35" s="2187" t="s">
        <v>77</v>
      </c>
      <c r="G35" s="179"/>
      <c r="H35" s="179"/>
    </row>
    <row r="36" spans="1:8" ht="17.100000000000001" customHeight="1">
      <c r="A36" s="2163" t="s">
        <v>78</v>
      </c>
      <c r="B36" s="2164">
        <v>183</v>
      </c>
      <c r="C36" s="2164">
        <v>166</v>
      </c>
      <c r="D36" s="2164">
        <v>497</v>
      </c>
      <c r="E36" s="2164">
        <v>492</v>
      </c>
      <c r="F36" s="2187" t="s">
        <v>79</v>
      </c>
      <c r="G36" s="179"/>
      <c r="H36" s="179"/>
    </row>
    <row r="37" spans="1:8" ht="17.100000000000001" customHeight="1">
      <c r="A37" s="2163" t="s">
        <v>80</v>
      </c>
      <c r="B37" s="2164">
        <v>155</v>
      </c>
      <c r="C37" s="2164">
        <v>113</v>
      </c>
      <c r="D37" s="2164">
        <v>337</v>
      </c>
      <c r="E37" s="2164">
        <v>337</v>
      </c>
      <c r="F37" s="2187" t="s">
        <v>81</v>
      </c>
      <c r="G37" s="179"/>
      <c r="H37" s="179"/>
    </row>
    <row r="38" spans="1:8" ht="17.100000000000001" customHeight="1">
      <c r="A38" s="2163" t="s">
        <v>82</v>
      </c>
      <c r="B38" s="2164">
        <v>68</v>
      </c>
      <c r="C38" s="2164">
        <v>66</v>
      </c>
      <c r="D38" s="2164">
        <v>124</v>
      </c>
      <c r="E38" s="2164">
        <v>124</v>
      </c>
      <c r="F38" s="2187" t="s">
        <v>83</v>
      </c>
      <c r="G38" s="180"/>
      <c r="H38" s="180"/>
    </row>
    <row r="39" spans="1:8" s="178" customFormat="1" ht="17.100000000000001" customHeight="1">
      <c r="A39" s="2170" t="s">
        <v>84</v>
      </c>
      <c r="B39" s="1630">
        <f>SUM(B40:B46)</f>
        <v>853</v>
      </c>
      <c r="C39" s="1630">
        <f>SUM(C40:C46)</f>
        <v>425</v>
      </c>
      <c r="D39" s="1630">
        <f>SUM(D40:D46)</f>
        <v>838</v>
      </c>
      <c r="E39" s="1630">
        <f>SUM(E40:E46)</f>
        <v>832</v>
      </c>
      <c r="F39" s="2186" t="s">
        <v>85</v>
      </c>
      <c r="G39" s="179"/>
      <c r="H39" s="179"/>
    </row>
    <row r="40" spans="1:8" s="178" customFormat="1" ht="17.100000000000001" customHeight="1">
      <c r="A40" s="2168" t="s">
        <v>86</v>
      </c>
      <c r="B40" s="2164">
        <v>193</v>
      </c>
      <c r="C40" s="2164">
        <v>120</v>
      </c>
      <c r="D40" s="2164">
        <v>209</v>
      </c>
      <c r="E40" s="2164">
        <v>208</v>
      </c>
      <c r="F40" s="2189" t="s">
        <v>87</v>
      </c>
      <c r="G40" s="179"/>
      <c r="H40" s="179"/>
    </row>
    <row r="41" spans="1:8" ht="17.100000000000001" customHeight="1">
      <c r="A41" s="2168" t="s">
        <v>88</v>
      </c>
      <c r="B41" s="2164">
        <v>152</v>
      </c>
      <c r="C41" s="2164">
        <v>108</v>
      </c>
      <c r="D41" s="2164">
        <v>264</v>
      </c>
      <c r="E41" s="2164">
        <v>264</v>
      </c>
      <c r="F41" s="2187" t="s">
        <v>89</v>
      </c>
      <c r="G41" s="179"/>
      <c r="H41" s="179"/>
    </row>
    <row r="42" spans="1:8" ht="17.100000000000001" customHeight="1">
      <c r="A42" s="2168" t="s">
        <v>90</v>
      </c>
      <c r="B42" s="2164">
        <v>66</v>
      </c>
      <c r="C42" s="2164">
        <v>0</v>
      </c>
      <c r="D42" s="2164">
        <v>0</v>
      </c>
      <c r="E42" s="2164">
        <v>0</v>
      </c>
      <c r="F42" s="2187" t="s">
        <v>91</v>
      </c>
      <c r="G42" s="179"/>
      <c r="H42" s="179"/>
    </row>
    <row r="43" spans="1:8" ht="17.100000000000001" customHeight="1">
      <c r="A43" s="2168" t="s">
        <v>92</v>
      </c>
      <c r="B43" s="2164">
        <v>139</v>
      </c>
      <c r="C43" s="2164">
        <v>24</v>
      </c>
      <c r="D43" s="2164">
        <v>25</v>
      </c>
      <c r="E43" s="2164">
        <v>24</v>
      </c>
      <c r="F43" s="2187" t="s">
        <v>93</v>
      </c>
      <c r="G43" s="180"/>
      <c r="H43" s="180"/>
    </row>
    <row r="44" spans="1:8" ht="17.100000000000001" customHeight="1">
      <c r="A44" s="2168" t="s">
        <v>94</v>
      </c>
      <c r="B44" s="2164">
        <v>124</v>
      </c>
      <c r="C44" s="2164">
        <v>95</v>
      </c>
      <c r="D44" s="2164">
        <v>234</v>
      </c>
      <c r="E44" s="2164">
        <v>233</v>
      </c>
      <c r="F44" s="2189" t="s">
        <v>95</v>
      </c>
      <c r="G44" s="179"/>
      <c r="H44" s="179"/>
    </row>
    <row r="45" spans="1:8" ht="17.100000000000001" customHeight="1">
      <c r="A45" s="2168" t="s">
        <v>96</v>
      </c>
      <c r="B45" s="2164">
        <v>69</v>
      </c>
      <c r="C45" s="2164">
        <v>45</v>
      </c>
      <c r="D45" s="2164">
        <v>81</v>
      </c>
      <c r="E45" s="2164">
        <v>81</v>
      </c>
      <c r="F45" s="2189" t="s">
        <v>97</v>
      </c>
      <c r="G45" s="179"/>
      <c r="H45" s="179"/>
    </row>
    <row r="46" spans="1:8" ht="17.100000000000001" customHeight="1">
      <c r="A46" s="2168" t="s">
        <v>98</v>
      </c>
      <c r="B46" s="2164">
        <v>110</v>
      </c>
      <c r="C46" s="2164">
        <v>33</v>
      </c>
      <c r="D46" s="2164">
        <v>25</v>
      </c>
      <c r="E46" s="2164">
        <v>22</v>
      </c>
      <c r="F46" s="2187" t="s">
        <v>99</v>
      </c>
      <c r="G46" s="179"/>
      <c r="H46" s="179"/>
    </row>
    <row r="47" spans="1:8" ht="17.100000000000001" customHeight="1">
      <c r="A47" s="2171" t="s">
        <v>100</v>
      </c>
      <c r="B47" s="1630">
        <f>SUM(B48:B52)</f>
        <v>642</v>
      </c>
      <c r="C47" s="1630">
        <f>SUM(C48:C52)</f>
        <v>449</v>
      </c>
      <c r="D47" s="1630">
        <f>SUM(D48:D52)</f>
        <v>1240</v>
      </c>
      <c r="E47" s="1630">
        <f>SUM(E48:E52)</f>
        <v>1234</v>
      </c>
      <c r="F47" s="2186" t="s">
        <v>101</v>
      </c>
      <c r="G47" s="179"/>
      <c r="H47" s="179"/>
    </row>
    <row r="48" spans="1:8" ht="17.100000000000001" customHeight="1">
      <c r="A48" s="2163" t="s">
        <v>102</v>
      </c>
      <c r="B48" s="2164">
        <v>174</v>
      </c>
      <c r="C48" s="2164">
        <v>160</v>
      </c>
      <c r="D48" s="2164">
        <v>509</v>
      </c>
      <c r="E48" s="2164">
        <v>509</v>
      </c>
      <c r="F48" s="2187" t="s">
        <v>103</v>
      </c>
      <c r="G48" s="179"/>
      <c r="H48" s="179"/>
    </row>
    <row r="49" spans="1:8" ht="17.100000000000001" customHeight="1">
      <c r="A49" s="2168" t="s">
        <v>104</v>
      </c>
      <c r="B49" s="2164">
        <v>116</v>
      </c>
      <c r="C49" s="2164">
        <v>64</v>
      </c>
      <c r="D49" s="2164">
        <v>186</v>
      </c>
      <c r="E49" s="2164">
        <v>181</v>
      </c>
      <c r="F49" s="2187" t="s">
        <v>105</v>
      </c>
      <c r="G49" s="179"/>
      <c r="H49" s="179"/>
    </row>
    <row r="50" spans="1:8" ht="17.100000000000001" customHeight="1">
      <c r="A50" s="2168" t="s">
        <v>106</v>
      </c>
      <c r="B50" s="2164">
        <v>92</v>
      </c>
      <c r="C50" s="2164">
        <v>61</v>
      </c>
      <c r="D50" s="2164">
        <v>113</v>
      </c>
      <c r="E50" s="2164">
        <v>112</v>
      </c>
      <c r="F50" s="2187" t="s">
        <v>107</v>
      </c>
      <c r="G50" s="180"/>
      <c r="H50" s="180"/>
    </row>
    <row r="51" spans="1:8" s="178" customFormat="1" ht="17.100000000000001" customHeight="1">
      <c r="A51" s="2168" t="s">
        <v>108</v>
      </c>
      <c r="B51" s="2164">
        <v>131</v>
      </c>
      <c r="C51" s="2164">
        <v>102</v>
      </c>
      <c r="D51" s="2164">
        <v>242</v>
      </c>
      <c r="E51" s="2164">
        <v>242</v>
      </c>
      <c r="F51" s="2187" t="s">
        <v>109</v>
      </c>
      <c r="G51" s="179"/>
      <c r="H51" s="179"/>
    </row>
    <row r="52" spans="1:8" s="178" customFormat="1" ht="17.100000000000001" customHeight="1">
      <c r="A52" s="2168" t="s">
        <v>110</v>
      </c>
      <c r="B52" s="2164">
        <v>129</v>
      </c>
      <c r="C52" s="2164">
        <v>62</v>
      </c>
      <c r="D52" s="2164">
        <v>190</v>
      </c>
      <c r="E52" s="2164">
        <v>190</v>
      </c>
      <c r="F52" s="2189" t="s">
        <v>111</v>
      </c>
      <c r="G52" s="179"/>
      <c r="H52" s="179"/>
    </row>
    <row r="53" spans="1:8" ht="15" customHeight="1">
      <c r="A53" s="182"/>
      <c r="B53" s="179"/>
      <c r="C53" s="179"/>
      <c r="D53" s="179"/>
      <c r="E53" s="179"/>
      <c r="F53" s="183"/>
      <c r="G53" s="179"/>
      <c r="H53" s="179"/>
    </row>
    <row r="54" spans="1:8" s="162" customFormat="1" ht="25.15" customHeight="1">
      <c r="A54" s="193" t="s">
        <v>218</v>
      </c>
      <c r="B54" s="194"/>
      <c r="C54" s="194"/>
      <c r="D54" s="194"/>
      <c r="E54" s="194"/>
      <c r="F54" s="195" t="s">
        <v>219</v>
      </c>
      <c r="G54" s="179"/>
      <c r="H54" s="179"/>
    </row>
    <row r="55" spans="1:8" ht="15" customHeight="1">
      <c r="A55" s="194"/>
      <c r="B55" s="194"/>
      <c r="C55" s="194"/>
      <c r="D55" s="194"/>
      <c r="E55" s="194"/>
      <c r="F55" s="196"/>
      <c r="G55" s="179"/>
      <c r="H55" s="179"/>
    </row>
    <row r="56" spans="1:8" ht="20.25">
      <c r="A56" s="160" t="s">
        <v>1949</v>
      </c>
      <c r="B56" s="194"/>
      <c r="C56" s="197"/>
      <c r="D56" s="198"/>
      <c r="E56" s="199"/>
      <c r="F56" s="1682" t="s">
        <v>1948</v>
      </c>
      <c r="G56" s="179"/>
      <c r="H56" s="179"/>
    </row>
    <row r="57" spans="1:8" ht="19.5" customHeight="1">
      <c r="A57" s="165" t="s">
        <v>1950</v>
      </c>
      <c r="B57" s="194"/>
      <c r="C57" s="194"/>
      <c r="D57" s="194"/>
      <c r="E57" s="194"/>
      <c r="F57" s="201" t="s">
        <v>257</v>
      </c>
      <c r="G57" s="180"/>
      <c r="H57" s="180"/>
    </row>
    <row r="58" spans="1:8" ht="11.25" customHeight="1">
      <c r="A58" s="202"/>
      <c r="B58" s="202"/>
      <c r="C58" s="194"/>
      <c r="D58" s="194"/>
      <c r="E58" s="194"/>
      <c r="F58" s="196"/>
      <c r="G58" s="186"/>
      <c r="H58" s="187"/>
    </row>
    <row r="59" spans="1:8" ht="12.75" customHeight="1">
      <c r="A59" s="2172" t="s">
        <v>2236</v>
      </c>
      <c r="B59" s="2500" t="s">
        <v>1458</v>
      </c>
      <c r="C59" s="2500"/>
      <c r="D59" s="2505" t="s">
        <v>1456</v>
      </c>
      <c r="E59" s="2505"/>
      <c r="F59" s="1589" t="s">
        <v>2235</v>
      </c>
      <c r="G59" s="186"/>
      <c r="H59" s="187"/>
    </row>
    <row r="60" spans="1:8" ht="12.75" customHeight="1">
      <c r="A60" s="2214"/>
      <c r="B60" s="2500" t="s">
        <v>1457</v>
      </c>
      <c r="C60" s="2500"/>
      <c r="D60" s="2501" t="s">
        <v>1455</v>
      </c>
      <c r="E60" s="2501"/>
      <c r="F60" s="2214"/>
      <c r="G60" s="186"/>
      <c r="H60" s="187"/>
    </row>
    <row r="61" spans="1:8" ht="12.75" customHeight="1">
      <c r="A61" s="2214"/>
      <c r="B61" s="2215" t="s">
        <v>252</v>
      </c>
      <c r="C61" s="2216" t="s">
        <v>253</v>
      </c>
      <c r="D61" s="2217" t="s">
        <v>252</v>
      </c>
      <c r="E61" s="2216" t="s">
        <v>253</v>
      </c>
      <c r="F61" s="2214"/>
      <c r="G61" s="186"/>
      <c r="H61" s="187"/>
    </row>
    <row r="62" spans="1:8" s="178" customFormat="1" ht="12.75" customHeight="1">
      <c r="A62" s="2218"/>
      <c r="B62" s="2219" t="s">
        <v>255</v>
      </c>
      <c r="C62" s="2220" t="s">
        <v>2234</v>
      </c>
      <c r="D62" s="2221" t="s">
        <v>255</v>
      </c>
      <c r="E62" s="2220" t="s">
        <v>2234</v>
      </c>
      <c r="F62" s="205"/>
      <c r="G62" s="186"/>
      <c r="H62" s="187"/>
    </row>
    <row r="63" spans="1:8" ht="9" customHeight="1">
      <c r="A63" s="194"/>
      <c r="B63" s="206"/>
      <c r="C63" s="207"/>
      <c r="D63" s="206"/>
      <c r="E63" s="207"/>
      <c r="F63" s="208"/>
      <c r="G63" s="188"/>
      <c r="H63" s="188"/>
    </row>
    <row r="64" spans="1:8" ht="12.75" customHeight="1">
      <c r="A64" s="1638" t="s">
        <v>114</v>
      </c>
      <c r="B64" s="1642">
        <f>SUM(B65:B73)</f>
        <v>1191</v>
      </c>
      <c r="C64" s="1642">
        <f>SUM(C65:C73)</f>
        <v>555</v>
      </c>
      <c r="D64" s="1642">
        <f>SUM(D65:D73)</f>
        <v>1125</v>
      </c>
      <c r="E64" s="1642">
        <f>SUM(E65:E73)</f>
        <v>1105</v>
      </c>
      <c r="F64" s="78" t="s">
        <v>115</v>
      </c>
      <c r="G64" s="188"/>
      <c r="H64" s="181"/>
    </row>
    <row r="65" spans="1:8" ht="12.75" customHeight="1">
      <c r="A65" s="1643" t="s">
        <v>116</v>
      </c>
      <c r="B65" s="2164">
        <v>65</v>
      </c>
      <c r="C65" s="2164">
        <v>40</v>
      </c>
      <c r="D65" s="2164">
        <v>82</v>
      </c>
      <c r="E65" s="2164">
        <v>76</v>
      </c>
      <c r="F65" s="211" t="s">
        <v>117</v>
      </c>
      <c r="G65" s="170"/>
      <c r="H65" s="184"/>
    </row>
    <row r="66" spans="1:8" ht="12.75" customHeight="1">
      <c r="A66" s="1643" t="s">
        <v>118</v>
      </c>
      <c r="B66" s="2164">
        <v>91</v>
      </c>
      <c r="C66" s="2164">
        <v>50</v>
      </c>
      <c r="D66" s="2164">
        <v>126</v>
      </c>
      <c r="E66" s="2164">
        <v>120</v>
      </c>
      <c r="F66" s="211" t="s">
        <v>119</v>
      </c>
      <c r="G66" s="170"/>
      <c r="H66" s="184"/>
    </row>
    <row r="67" spans="1:8" ht="15" customHeight="1">
      <c r="A67" s="2222" t="s">
        <v>211</v>
      </c>
      <c r="B67" s="1644">
        <v>348</v>
      </c>
      <c r="C67" s="2164">
        <v>0</v>
      </c>
      <c r="D67" s="2164">
        <v>0</v>
      </c>
      <c r="E67" s="2164">
        <v>0</v>
      </c>
      <c r="F67" s="211" t="s">
        <v>121</v>
      </c>
      <c r="G67" s="170"/>
      <c r="H67" s="184"/>
    </row>
    <row r="68" spans="1:8" ht="15" customHeight="1">
      <c r="A68" s="1643" t="s">
        <v>122</v>
      </c>
      <c r="B68" s="2164">
        <v>162</v>
      </c>
      <c r="C68" s="2164">
        <v>125</v>
      </c>
      <c r="D68" s="2164">
        <v>288</v>
      </c>
      <c r="E68" s="2164">
        <v>288</v>
      </c>
      <c r="F68" s="211" t="s">
        <v>123</v>
      </c>
      <c r="G68" s="170"/>
      <c r="H68" s="184"/>
    </row>
    <row r="69" spans="1:8" ht="15" customHeight="1">
      <c r="A69" s="1643" t="s">
        <v>124</v>
      </c>
      <c r="B69" s="2164">
        <v>67</v>
      </c>
      <c r="C69" s="2164">
        <v>38</v>
      </c>
      <c r="D69" s="2164">
        <v>10</v>
      </c>
      <c r="E69" s="2164">
        <v>8</v>
      </c>
      <c r="F69" s="211" t="s">
        <v>125</v>
      </c>
      <c r="G69" s="170"/>
      <c r="H69" s="184"/>
    </row>
    <row r="70" spans="1:8" ht="15" customHeight="1">
      <c r="A70" s="1643" t="s">
        <v>126</v>
      </c>
      <c r="B70" s="2164">
        <v>75</v>
      </c>
      <c r="C70" s="2164">
        <v>39</v>
      </c>
      <c r="D70" s="2164">
        <v>13</v>
      </c>
      <c r="E70" s="2164">
        <v>13</v>
      </c>
      <c r="F70" s="211" t="s">
        <v>127</v>
      </c>
      <c r="G70" s="170"/>
      <c r="H70" s="184"/>
    </row>
    <row r="71" spans="1:8" s="178" customFormat="1" ht="15" customHeight="1">
      <c r="A71" s="1643" t="s">
        <v>128</v>
      </c>
      <c r="B71" s="2164">
        <v>103</v>
      </c>
      <c r="C71" s="2164">
        <v>31</v>
      </c>
      <c r="D71" s="2164">
        <v>8</v>
      </c>
      <c r="E71" s="2164">
        <v>5</v>
      </c>
      <c r="F71" s="211" t="s">
        <v>129</v>
      </c>
      <c r="G71" s="189"/>
      <c r="H71" s="190"/>
    </row>
    <row r="72" spans="1:8" ht="15" customHeight="1">
      <c r="A72" s="1643" t="s">
        <v>130</v>
      </c>
      <c r="B72" s="2164">
        <v>177</v>
      </c>
      <c r="C72" s="2164">
        <v>141</v>
      </c>
      <c r="D72" s="2164">
        <v>344</v>
      </c>
      <c r="E72" s="2164">
        <v>341</v>
      </c>
      <c r="F72" s="211" t="s">
        <v>131</v>
      </c>
      <c r="G72" s="170"/>
      <c r="H72" s="184"/>
    </row>
    <row r="73" spans="1:8" ht="15" customHeight="1">
      <c r="A73" s="1643" t="s">
        <v>132</v>
      </c>
      <c r="B73" s="2164">
        <v>103</v>
      </c>
      <c r="C73" s="2164">
        <v>91</v>
      </c>
      <c r="D73" s="2164">
        <v>254</v>
      </c>
      <c r="E73" s="2164">
        <v>254</v>
      </c>
      <c r="F73" s="211" t="s">
        <v>133</v>
      </c>
      <c r="G73" s="170"/>
      <c r="H73" s="184"/>
    </row>
    <row r="74" spans="1:8" ht="15" customHeight="1">
      <c r="A74" s="1645" t="s">
        <v>134</v>
      </c>
      <c r="B74" s="1642">
        <f>SUM(B75:B82)</f>
        <v>1193</v>
      </c>
      <c r="C74" s="1642">
        <f>SUM(C75:C82)</f>
        <v>890</v>
      </c>
      <c r="D74" s="1642">
        <f>SUM(D75:D82)</f>
        <v>2650</v>
      </c>
      <c r="E74" s="1642">
        <f>SUM(E75:E82)</f>
        <v>2615</v>
      </c>
      <c r="F74" s="76" t="s">
        <v>135</v>
      </c>
      <c r="G74" s="170"/>
      <c r="H74" s="184"/>
    </row>
    <row r="75" spans="1:8" ht="15" customHeight="1">
      <c r="A75" s="1643" t="s">
        <v>136</v>
      </c>
      <c r="B75" s="2164">
        <v>185</v>
      </c>
      <c r="C75" s="2164">
        <v>169</v>
      </c>
      <c r="D75" s="2164">
        <v>536</v>
      </c>
      <c r="E75" s="2164">
        <v>530</v>
      </c>
      <c r="F75" s="211" t="s">
        <v>137</v>
      </c>
      <c r="G75" s="170"/>
      <c r="H75" s="184"/>
    </row>
    <row r="76" spans="1:8" s="166" customFormat="1" ht="15" customHeight="1">
      <c r="A76" s="1643" t="s">
        <v>138</v>
      </c>
      <c r="B76" s="2164">
        <v>172</v>
      </c>
      <c r="C76" s="2164">
        <v>158</v>
      </c>
      <c r="D76" s="2164">
        <v>500</v>
      </c>
      <c r="E76" s="2164">
        <v>495</v>
      </c>
      <c r="F76" s="211" t="s">
        <v>139</v>
      </c>
      <c r="G76" s="191"/>
      <c r="H76" s="184"/>
    </row>
    <row r="77" spans="1:8" s="168" customFormat="1" ht="15" customHeight="1">
      <c r="A77" s="1643" t="s">
        <v>140</v>
      </c>
      <c r="B77" s="2164">
        <v>130</v>
      </c>
      <c r="C77" s="2164">
        <v>99</v>
      </c>
      <c r="D77" s="2164">
        <v>248</v>
      </c>
      <c r="E77" s="2164">
        <v>239</v>
      </c>
      <c r="F77" s="211" t="s">
        <v>141</v>
      </c>
      <c r="G77" s="192"/>
      <c r="H77" s="190"/>
    </row>
    <row r="78" spans="1:8" s="166" customFormat="1" ht="15" customHeight="1">
      <c r="A78" s="1643" t="s">
        <v>142</v>
      </c>
      <c r="B78" s="2164">
        <v>156</v>
      </c>
      <c r="C78" s="2164">
        <v>135</v>
      </c>
      <c r="D78" s="2164">
        <v>516</v>
      </c>
      <c r="E78" s="2164">
        <v>509</v>
      </c>
      <c r="F78" s="211" t="s">
        <v>143</v>
      </c>
      <c r="G78" s="191"/>
      <c r="H78" s="184"/>
    </row>
    <row r="79" spans="1:8" s="166" customFormat="1" ht="15" customHeight="1">
      <c r="A79" s="1643" t="s">
        <v>144</v>
      </c>
      <c r="B79" s="2164">
        <v>243</v>
      </c>
      <c r="C79" s="2164">
        <v>99</v>
      </c>
      <c r="D79" s="2164">
        <v>180</v>
      </c>
      <c r="E79" s="2164">
        <v>174</v>
      </c>
      <c r="F79" s="211" t="s">
        <v>145</v>
      </c>
      <c r="G79" s="191"/>
      <c r="H79" s="184"/>
    </row>
    <row r="80" spans="1:8" s="166" customFormat="1" ht="15" customHeight="1">
      <c r="A80" s="1643" t="s">
        <v>146</v>
      </c>
      <c r="B80" s="2164">
        <v>109</v>
      </c>
      <c r="C80" s="2164">
        <v>90</v>
      </c>
      <c r="D80" s="2164">
        <v>243</v>
      </c>
      <c r="E80" s="2164">
        <v>243</v>
      </c>
      <c r="F80" s="211" t="s">
        <v>147</v>
      </c>
      <c r="G80" s="191"/>
      <c r="H80" s="184"/>
    </row>
    <row r="81" spans="1:8" s="166" customFormat="1" ht="15" customHeight="1">
      <c r="A81" s="1643" t="s">
        <v>148</v>
      </c>
      <c r="B81" s="2164">
        <v>138</v>
      </c>
      <c r="C81" s="2164">
        <v>94</v>
      </c>
      <c r="D81" s="2164">
        <v>281</v>
      </c>
      <c r="E81" s="2164">
        <v>280</v>
      </c>
      <c r="F81" s="211" t="s">
        <v>1574</v>
      </c>
      <c r="G81" s="191"/>
      <c r="H81" s="184"/>
    </row>
    <row r="82" spans="1:8" s="166" customFormat="1" ht="15" customHeight="1">
      <c r="A82" s="1643" t="s">
        <v>149</v>
      </c>
      <c r="B82" s="2164">
        <v>60</v>
      </c>
      <c r="C82" s="2164">
        <v>46</v>
      </c>
      <c r="D82" s="2164">
        <v>146</v>
      </c>
      <c r="E82" s="2164">
        <v>145</v>
      </c>
      <c r="F82" s="211" t="s">
        <v>150</v>
      </c>
      <c r="G82" s="191"/>
      <c r="H82" s="184"/>
    </row>
    <row r="83" spans="1:8" s="166" customFormat="1" ht="15" customHeight="1">
      <c r="A83" s="1639" t="s">
        <v>151</v>
      </c>
      <c r="B83" s="1642">
        <f>SUM(B84:B88)</f>
        <v>623</v>
      </c>
      <c r="C83" s="1642">
        <f>SUM(C84:C88)</f>
        <v>484</v>
      </c>
      <c r="D83" s="1642">
        <f>SUM(D84:D88)</f>
        <v>1191</v>
      </c>
      <c r="E83" s="1642">
        <f>SUM(E84:E88)</f>
        <v>1171</v>
      </c>
      <c r="F83" s="78" t="s">
        <v>152</v>
      </c>
      <c r="G83" s="191"/>
      <c r="H83" s="184"/>
    </row>
    <row r="84" spans="1:8" s="168" customFormat="1" ht="15" customHeight="1">
      <c r="A84" s="1643" t="s">
        <v>153</v>
      </c>
      <c r="B84" s="2164">
        <v>160</v>
      </c>
      <c r="C84" s="2164">
        <v>104</v>
      </c>
      <c r="D84" s="2164">
        <v>189</v>
      </c>
      <c r="E84" s="2164">
        <v>184</v>
      </c>
      <c r="F84" s="211" t="s">
        <v>154</v>
      </c>
      <c r="G84" s="192"/>
      <c r="H84" s="190"/>
    </row>
    <row r="85" spans="1:8" ht="15" customHeight="1">
      <c r="A85" s="1643" t="s">
        <v>155</v>
      </c>
      <c r="B85" s="2164">
        <v>124</v>
      </c>
      <c r="C85" s="2164">
        <v>98</v>
      </c>
      <c r="D85" s="2164">
        <v>243</v>
      </c>
      <c r="E85" s="2164">
        <v>243</v>
      </c>
      <c r="F85" s="211" t="s">
        <v>156</v>
      </c>
      <c r="G85" s="170"/>
      <c r="H85" s="174"/>
    </row>
    <row r="86" spans="1:8" ht="15" customHeight="1">
      <c r="A86" s="1643" t="s">
        <v>157</v>
      </c>
      <c r="B86" s="2164">
        <v>114</v>
      </c>
      <c r="C86" s="2164">
        <v>93</v>
      </c>
      <c r="D86" s="2164">
        <v>257</v>
      </c>
      <c r="E86" s="2164">
        <v>256</v>
      </c>
      <c r="F86" s="211" t="s">
        <v>158</v>
      </c>
      <c r="G86" s="170"/>
      <c r="H86" s="174"/>
    </row>
    <row r="87" spans="1:8" s="162" customFormat="1" ht="15" customHeight="1">
      <c r="A87" s="1643" t="s">
        <v>159</v>
      </c>
      <c r="B87" s="2164">
        <v>125</v>
      </c>
      <c r="C87" s="2164">
        <v>103</v>
      </c>
      <c r="D87" s="2164">
        <v>253</v>
      </c>
      <c r="E87" s="2164">
        <v>241</v>
      </c>
      <c r="F87" s="211" t="s">
        <v>160</v>
      </c>
      <c r="G87" s="185"/>
      <c r="H87" s="185"/>
    </row>
    <row r="88" spans="1:8" ht="15" customHeight="1">
      <c r="A88" s="1643" t="s">
        <v>161</v>
      </c>
      <c r="B88" s="2164">
        <v>100</v>
      </c>
      <c r="C88" s="2164">
        <v>86</v>
      </c>
      <c r="D88" s="2164">
        <v>249</v>
      </c>
      <c r="E88" s="2164">
        <v>247</v>
      </c>
      <c r="F88" s="211" t="s">
        <v>162</v>
      </c>
      <c r="G88" s="170"/>
      <c r="H88" s="174"/>
    </row>
    <row r="89" spans="1:8" s="162" customFormat="1" ht="15" customHeight="1">
      <c r="A89" s="1645" t="s">
        <v>163</v>
      </c>
      <c r="B89" s="1642">
        <f>SUM(B90:B95)</f>
        <v>919</v>
      </c>
      <c r="C89" s="1642">
        <f>SUM(C90:C95)</f>
        <v>683</v>
      </c>
      <c r="D89" s="1642">
        <f>SUM(D90:D95)</f>
        <v>1400</v>
      </c>
      <c r="E89" s="1642">
        <f>SUM(E90:E95)</f>
        <v>1364</v>
      </c>
      <c r="F89" s="76" t="s">
        <v>164</v>
      </c>
      <c r="G89" s="185"/>
      <c r="H89" s="185"/>
    </row>
    <row r="90" spans="1:8" ht="15" customHeight="1">
      <c r="A90" s="1643" t="s">
        <v>165</v>
      </c>
      <c r="B90" s="2164">
        <v>143</v>
      </c>
      <c r="C90" s="2164">
        <v>78</v>
      </c>
      <c r="D90" s="2164">
        <v>149</v>
      </c>
      <c r="E90" s="2164">
        <v>149</v>
      </c>
      <c r="F90" s="211" t="s">
        <v>166</v>
      </c>
      <c r="G90" s="170"/>
      <c r="H90" s="174"/>
    </row>
    <row r="91" spans="1:8" ht="15" customHeight="1">
      <c r="A91" s="1643" t="s">
        <v>167</v>
      </c>
      <c r="B91" s="2164">
        <v>142</v>
      </c>
      <c r="C91" s="2164">
        <v>131</v>
      </c>
      <c r="D91" s="2164">
        <v>192</v>
      </c>
      <c r="E91" s="2164">
        <v>192</v>
      </c>
      <c r="F91" s="211" t="s">
        <v>1576</v>
      </c>
      <c r="G91" s="170"/>
      <c r="H91" s="174"/>
    </row>
    <row r="92" spans="1:8" ht="15" customHeight="1">
      <c r="A92" s="1643" t="s">
        <v>169</v>
      </c>
      <c r="B92" s="2164">
        <v>94</v>
      </c>
      <c r="C92" s="2164">
        <v>15</v>
      </c>
      <c r="D92" s="2164">
        <v>13</v>
      </c>
      <c r="E92" s="2164">
        <v>13</v>
      </c>
      <c r="F92" s="211" t="s">
        <v>1580</v>
      </c>
      <c r="G92" s="170"/>
      <c r="H92" s="174"/>
    </row>
    <row r="93" spans="1:8" s="178" customFormat="1" ht="20.25" customHeight="1">
      <c r="A93" s="1643" t="s">
        <v>171</v>
      </c>
      <c r="B93" s="2164">
        <v>334</v>
      </c>
      <c r="C93" s="2164">
        <v>289</v>
      </c>
      <c r="D93" s="2164">
        <v>763</v>
      </c>
      <c r="E93" s="2164">
        <v>739</v>
      </c>
      <c r="F93" s="211" t="s">
        <v>172</v>
      </c>
      <c r="G93" s="189"/>
      <c r="H93" s="189"/>
    </row>
    <row r="94" spans="1:8" ht="15" customHeight="1">
      <c r="A94" s="1643" t="s">
        <v>173</v>
      </c>
      <c r="B94" s="2164">
        <v>74</v>
      </c>
      <c r="C94" s="2164">
        <v>57</v>
      </c>
      <c r="D94" s="2164">
        <v>113</v>
      </c>
      <c r="E94" s="2164">
        <v>102</v>
      </c>
      <c r="F94" s="211" t="s">
        <v>174</v>
      </c>
      <c r="G94" s="170"/>
      <c r="H94" s="174"/>
    </row>
    <row r="95" spans="1:8" ht="15" customHeight="1">
      <c r="A95" s="1643" t="s">
        <v>175</v>
      </c>
      <c r="B95" s="2164">
        <v>132</v>
      </c>
      <c r="C95" s="2164">
        <v>113</v>
      </c>
      <c r="D95" s="2164">
        <v>170</v>
      </c>
      <c r="E95" s="2164">
        <v>169</v>
      </c>
      <c r="F95" s="211" t="s">
        <v>176</v>
      </c>
      <c r="G95" s="170"/>
      <c r="H95" s="174"/>
    </row>
    <row r="96" spans="1:8" ht="15" customHeight="1">
      <c r="A96" s="1634" t="s">
        <v>177</v>
      </c>
      <c r="B96" s="1642">
        <f>SUM(B97:B100)</f>
        <v>186</v>
      </c>
      <c r="C96" s="1642">
        <f>SUM(C97:C100)</f>
        <v>112</v>
      </c>
      <c r="D96" s="1642">
        <f>SUM(D97:D100)</f>
        <v>301</v>
      </c>
      <c r="E96" s="1642">
        <f>SUM(E97:E100)</f>
        <v>299</v>
      </c>
      <c r="F96" s="76" t="s">
        <v>178</v>
      </c>
      <c r="G96" s="170"/>
      <c r="H96" s="174"/>
    </row>
    <row r="97" spans="1:8" ht="15" customHeight="1">
      <c r="A97" s="1643" t="s">
        <v>179</v>
      </c>
      <c r="B97" s="2164">
        <v>15</v>
      </c>
      <c r="C97" s="2164">
        <v>4</v>
      </c>
      <c r="D97" s="2164">
        <v>7</v>
      </c>
      <c r="E97" s="2164">
        <v>7</v>
      </c>
      <c r="F97" s="211" t="s">
        <v>180</v>
      </c>
      <c r="G97" s="170"/>
      <c r="H97" s="174"/>
    </row>
    <row r="98" spans="1:8" ht="15" customHeight="1">
      <c r="A98" s="1643" t="s">
        <v>181</v>
      </c>
      <c r="B98" s="2164">
        <v>72</v>
      </c>
      <c r="C98" s="2164">
        <v>43</v>
      </c>
      <c r="D98" s="2164">
        <v>71</v>
      </c>
      <c r="E98" s="2164">
        <v>71</v>
      </c>
      <c r="F98" s="211" t="s">
        <v>182</v>
      </c>
      <c r="G98" s="170"/>
      <c r="H98" s="174"/>
    </row>
    <row r="99" spans="1:8" ht="15" customHeight="1">
      <c r="A99" s="1643" t="s">
        <v>183</v>
      </c>
      <c r="B99" s="2164">
        <v>75</v>
      </c>
      <c r="C99" s="2164">
        <v>63</v>
      </c>
      <c r="D99" s="2164">
        <v>221</v>
      </c>
      <c r="E99" s="2164">
        <v>219</v>
      </c>
      <c r="F99" s="211" t="s">
        <v>184</v>
      </c>
      <c r="G99" s="170"/>
      <c r="H99" s="174"/>
    </row>
    <row r="100" spans="1:8" ht="15" customHeight="1">
      <c r="A100" s="1643" t="s">
        <v>185</v>
      </c>
      <c r="B100" s="2164">
        <v>24</v>
      </c>
      <c r="C100" s="2164">
        <v>2</v>
      </c>
      <c r="D100" s="2164">
        <v>2</v>
      </c>
      <c r="E100" s="2164">
        <v>2</v>
      </c>
      <c r="F100" s="211" t="s">
        <v>186</v>
      </c>
      <c r="G100" s="170"/>
      <c r="H100" s="174"/>
    </row>
    <row r="101" spans="1:8" ht="15" customHeight="1">
      <c r="A101" s="1638" t="s">
        <v>187</v>
      </c>
      <c r="B101" s="1642">
        <f>SUM(B102:B105)</f>
        <v>88</v>
      </c>
      <c r="C101" s="1642">
        <f>SUM(C102:C105)</f>
        <v>8</v>
      </c>
      <c r="D101" s="1642">
        <f>SUM(D102:D105)</f>
        <v>7</v>
      </c>
      <c r="E101" s="1642">
        <f>SUM(E102:E105)</f>
        <v>7</v>
      </c>
      <c r="F101" s="76" t="s">
        <v>188</v>
      </c>
      <c r="G101" s="170"/>
      <c r="H101" s="174"/>
    </row>
    <row r="102" spans="1:8" ht="15" customHeight="1">
      <c r="A102" s="1643" t="s">
        <v>189</v>
      </c>
      <c r="B102" s="2164">
        <v>16</v>
      </c>
      <c r="C102" s="2164">
        <v>0</v>
      </c>
      <c r="D102" s="2164">
        <v>0</v>
      </c>
      <c r="E102" s="2164">
        <v>0</v>
      </c>
      <c r="F102" s="211" t="s">
        <v>190</v>
      </c>
      <c r="G102" s="170"/>
      <c r="H102" s="174"/>
    </row>
    <row r="103" spans="1:8" ht="15" customHeight="1">
      <c r="A103" s="1643" t="s">
        <v>191</v>
      </c>
      <c r="B103" s="2164">
        <v>15</v>
      </c>
      <c r="C103" s="2164">
        <v>0</v>
      </c>
      <c r="D103" s="2164">
        <v>4</v>
      </c>
      <c r="E103" s="2164">
        <v>4</v>
      </c>
      <c r="F103" s="211" t="s">
        <v>192</v>
      </c>
      <c r="G103" s="170"/>
      <c r="H103" s="174"/>
    </row>
    <row r="104" spans="1:8" ht="15" customHeight="1">
      <c r="A104" s="1643" t="s">
        <v>2053</v>
      </c>
      <c r="B104" s="2164">
        <v>49</v>
      </c>
      <c r="C104" s="2164">
        <v>4</v>
      </c>
      <c r="D104" s="2164">
        <v>2</v>
      </c>
      <c r="E104" s="2164">
        <v>2</v>
      </c>
      <c r="F104" s="211" t="s">
        <v>193</v>
      </c>
      <c r="G104" s="170"/>
      <c r="H104" s="174"/>
    </row>
    <row r="105" spans="1:8" ht="15" customHeight="1">
      <c r="A105" s="1643" t="s">
        <v>194</v>
      </c>
      <c r="B105" s="2164">
        <v>8</v>
      </c>
      <c r="C105" s="2164">
        <v>4</v>
      </c>
      <c r="D105" s="2164">
        <v>1</v>
      </c>
      <c r="E105" s="2164">
        <v>1</v>
      </c>
      <c r="F105" s="211" t="s">
        <v>195</v>
      </c>
      <c r="G105" s="170"/>
      <c r="H105" s="174"/>
    </row>
    <row r="106" spans="1:8" ht="15" customHeight="1">
      <c r="A106" s="1634" t="s">
        <v>196</v>
      </c>
      <c r="B106" s="1642">
        <f>SUM(B107:B108)</f>
        <v>26</v>
      </c>
      <c r="C106" s="1642">
        <f>SUM(C107:C108)</f>
        <v>5</v>
      </c>
      <c r="D106" s="2223">
        <f>SUM(D107:D108)</f>
        <v>0</v>
      </c>
      <c r="E106" s="2223">
        <f>SUM(E107:E108)</f>
        <v>0</v>
      </c>
      <c r="F106" s="76" t="s">
        <v>197</v>
      </c>
      <c r="G106" s="170"/>
      <c r="H106" s="174"/>
    </row>
    <row r="107" spans="1:8" ht="15" customHeight="1">
      <c r="A107" s="1646" t="s">
        <v>198</v>
      </c>
      <c r="B107" s="2164">
        <v>3</v>
      </c>
      <c r="C107" s="2164">
        <v>3</v>
      </c>
      <c r="D107" s="2164">
        <v>0</v>
      </c>
      <c r="E107" s="2164">
        <v>0</v>
      </c>
      <c r="F107" s="82" t="s">
        <v>199</v>
      </c>
      <c r="G107" s="170"/>
      <c r="H107" s="174"/>
    </row>
    <row r="108" spans="1:8" ht="15" customHeight="1">
      <c r="A108" s="1640" t="s">
        <v>200</v>
      </c>
      <c r="B108" s="2164">
        <v>23</v>
      </c>
      <c r="C108" s="2164">
        <v>2</v>
      </c>
      <c r="D108" s="2164">
        <v>0</v>
      </c>
      <c r="E108" s="2164">
        <v>0</v>
      </c>
      <c r="F108" s="82" t="s">
        <v>201</v>
      </c>
      <c r="G108" s="170"/>
      <c r="H108" s="174"/>
    </row>
    <row r="109" spans="1:8" ht="15" customHeight="1">
      <c r="A109" s="1647" t="s">
        <v>214</v>
      </c>
      <c r="B109" s="1648">
        <f>'prim 5'!B47+'prim 5'!B39+'prim 5'!B29+'prim 5'!B20+'prim 5'!B11+'prim 5'!B106+'prim 5'!B101+'prim 5'!B96+'prim 5'!B89+'prim 5'!B83+'prim 5'!B74+'prim 5'!B64</f>
        <v>8397</v>
      </c>
      <c r="C109" s="1648">
        <f>'prim 5'!C47+'prim 5'!C39+'prim 5'!C29+'prim 5'!C20+'prim 5'!C11+'prim 5'!C106+'prim 5'!C101+'prim 5'!C96+'prim 5'!C89+'prim 5'!C83+'prim 5'!C74+'prim 5'!C64</f>
        <v>5171</v>
      </c>
      <c r="D109" s="1648">
        <f>'prim 5'!D47+'prim 5'!D39+'prim 5'!D29+'prim 5'!D20+'prim 5'!D11+'prim 5'!D106+'prim 5'!D101+'prim 5'!D96+'prim 5'!D89+'prim 5'!D83+'prim 5'!D74+'prim 5'!D64</f>
        <v>12867</v>
      </c>
      <c r="E109" s="1648">
        <f>'prim 5'!E47+'prim 5'!E39+'prim 5'!E29+'prim 5'!E20+'prim 5'!E11+'prim 5'!E106+'prim 5'!E101+'prim 5'!E96+'prim 5'!E89+'prim 5'!E83+'prim 5'!E74+'prim 5'!E64</f>
        <v>12695</v>
      </c>
      <c r="F109" s="216" t="s">
        <v>11</v>
      </c>
      <c r="G109" s="170"/>
      <c r="H109" s="174"/>
    </row>
    <row r="110" spans="1:8" ht="5.45" customHeight="1">
      <c r="A110" s="214"/>
      <c r="B110" s="215"/>
      <c r="C110" s="215"/>
      <c r="D110" s="215"/>
      <c r="E110" s="215"/>
      <c r="F110" s="217"/>
      <c r="G110" s="170"/>
      <c r="H110" s="174"/>
    </row>
    <row r="111" spans="1:8" ht="5.45" customHeight="1">
      <c r="A111" s="214"/>
      <c r="B111" s="218"/>
      <c r="C111" s="218"/>
      <c r="D111" s="218"/>
      <c r="E111" s="218"/>
      <c r="F111" s="219"/>
      <c r="G111" s="170"/>
      <c r="H111" s="174"/>
    </row>
    <row r="112" spans="1:8" ht="15" customHeight="1">
      <c r="A112" s="214"/>
      <c r="B112" s="218"/>
      <c r="C112" s="218"/>
      <c r="D112" s="218"/>
      <c r="E112" s="218"/>
      <c r="F112" s="219"/>
      <c r="G112" s="170"/>
      <c r="H112" s="174"/>
    </row>
    <row r="113" spans="1:8" ht="15" customHeight="1">
      <c r="A113" s="214"/>
      <c r="B113" s="218"/>
      <c r="C113" s="218"/>
      <c r="D113" s="218"/>
      <c r="E113" s="218"/>
      <c r="F113" s="219"/>
      <c r="G113" s="170"/>
      <c r="H113" s="174"/>
    </row>
    <row r="114" spans="1:8" ht="15" customHeight="1">
      <c r="A114" s="22" t="s">
        <v>1578</v>
      </c>
      <c r="B114" s="22"/>
      <c r="C114" s="22"/>
      <c r="D114" s="2"/>
      <c r="E114" s="23" t="s">
        <v>258</v>
      </c>
      <c r="F114" s="23" t="s">
        <v>1577</v>
      </c>
      <c r="G114" s="170"/>
      <c r="H114" s="174"/>
    </row>
    <row r="115" spans="1:8" ht="15" customHeight="1">
      <c r="A115" s="214"/>
      <c r="B115" s="218"/>
      <c r="C115" s="218"/>
      <c r="D115" s="218"/>
      <c r="E115" s="218"/>
      <c r="F115" s="219"/>
      <c r="G115" s="170"/>
      <c r="H115" s="174"/>
    </row>
    <row r="116" spans="1:8" ht="15" customHeight="1">
      <c r="G116" s="170"/>
      <c r="H116" s="174"/>
    </row>
    <row r="117" spans="1:8" ht="15" customHeight="1">
      <c r="G117" s="170"/>
      <c r="H117" s="174"/>
    </row>
    <row r="118" spans="1:8" ht="15" customHeight="1">
      <c r="G118" s="170"/>
      <c r="H118" s="174"/>
    </row>
    <row r="119" spans="1:8" ht="15" customHeight="1"/>
    <row r="120" spans="1:8" ht="15" customHeight="1"/>
    <row r="121" spans="1:8" ht="15" customHeight="1"/>
    <row r="122" spans="1:8" ht="15" customHeight="1"/>
    <row r="123" spans="1:8" ht="15" customHeight="1"/>
    <row r="124" spans="1:8" ht="15" customHeight="1"/>
    <row r="125" spans="1:8" ht="15" customHeight="1"/>
    <row r="126" spans="1:8" ht="15" customHeight="1"/>
    <row r="127" spans="1:8" ht="15" customHeight="1"/>
    <row r="128" spans="1: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</sheetData>
  <mergeCells count="8">
    <mergeCell ref="B60:C60"/>
    <mergeCell ref="D60:E60"/>
    <mergeCell ref="B6:C6"/>
    <mergeCell ref="D6:E6"/>
    <mergeCell ref="B7:C7"/>
    <mergeCell ref="D7:E7"/>
    <mergeCell ref="B59:C59"/>
    <mergeCell ref="D59:E59"/>
  </mergeCells>
  <pageMargins left="0.78740157480314965" right="0.609375" top="1.1811023622047245" bottom="0.98425196850393704" header="0.51181102362204722" footer="0.51181102362204722"/>
  <pageSetup paperSize="9" scale="75" orientation="portrait" r:id="rId1"/>
  <headerFooter alignWithMargins="0"/>
  <rowBreaks count="1" manualBreakCount="1">
    <brk id="53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sheetPr syncVertical="1" syncRef="A1">
    <tabColor theme="5" tint="-0.249977111117893"/>
  </sheetPr>
  <dimension ref="A1:G143"/>
  <sheetViews>
    <sheetView showGridLines="0" showWhiteSpace="0" zoomScalePageLayoutView="78" workbookViewId="0">
      <selection activeCell="B110" sqref="B110"/>
    </sheetView>
  </sheetViews>
  <sheetFormatPr baseColWidth="10" defaultColWidth="8.7109375" defaultRowHeight="12.75"/>
  <cols>
    <col min="1" max="1" width="32.28515625" style="224" customWidth="1"/>
    <col min="2" max="2" width="12.140625" style="222" customWidth="1"/>
    <col min="3" max="3" width="10.7109375" style="222" customWidth="1"/>
    <col min="4" max="4" width="12" style="222" customWidth="1"/>
    <col min="5" max="5" width="12.28515625" style="222" customWidth="1"/>
    <col min="6" max="6" width="33.42578125" style="224" customWidth="1"/>
    <col min="7" max="7" width="27.7109375" style="224" customWidth="1"/>
    <col min="8" max="8" width="8.7109375" style="224" customWidth="1"/>
    <col min="9" max="16" width="9.85546875" style="224" customWidth="1"/>
    <col min="17" max="20" width="11" style="224" customWidth="1"/>
    <col min="21" max="21" width="14.42578125" style="224" customWidth="1"/>
    <col min="22" max="22" width="4.140625" style="224" customWidth="1"/>
    <col min="23" max="23" width="13.28515625" style="224" customWidth="1"/>
    <col min="24" max="24" width="28.140625" style="224" customWidth="1"/>
    <col min="25" max="25" width="11" style="224" customWidth="1"/>
    <col min="26" max="26" width="14.42578125" style="224" customWidth="1"/>
    <col min="27" max="27" width="4.140625" style="224" customWidth="1"/>
    <col min="28" max="29" width="11" style="224" customWidth="1"/>
    <col min="30" max="30" width="14.42578125" style="224" customWidth="1"/>
    <col min="31" max="31" width="4.140625" style="224" customWidth="1"/>
    <col min="32" max="32" width="14.42578125" style="224" customWidth="1"/>
    <col min="33" max="16384" width="8.7109375" style="224"/>
  </cols>
  <sheetData>
    <row r="1" spans="1:7" ht="24.75" customHeight="1">
      <c r="A1" s="221" t="s">
        <v>218</v>
      </c>
      <c r="F1" s="223" t="s">
        <v>219</v>
      </c>
    </row>
    <row r="2" spans="1:7" ht="18.95" customHeight="1">
      <c r="F2" s="225"/>
    </row>
    <row r="3" spans="1:7" ht="18.95" customHeight="1">
      <c r="A3" s="165" t="s">
        <v>1952</v>
      </c>
      <c r="E3" s="2506" t="s">
        <v>1953</v>
      </c>
      <c r="F3" s="2506"/>
    </row>
    <row r="4" spans="1:7" ht="18.95" customHeight="1">
      <c r="A4" s="165" t="s">
        <v>1950</v>
      </c>
      <c r="F4" s="164" t="s">
        <v>1951</v>
      </c>
    </row>
    <row r="5" spans="1:7" ht="18.95" customHeight="1">
      <c r="A5" s="228"/>
      <c r="B5" s="229"/>
      <c r="C5" s="229"/>
      <c r="D5" s="229"/>
      <c r="E5" s="229"/>
      <c r="F5" s="230"/>
    </row>
    <row r="6" spans="1:7" ht="16.5" customHeight="1">
      <c r="A6" s="2172" t="s">
        <v>2236</v>
      </c>
      <c r="B6" s="231"/>
      <c r="C6" s="2224" t="s">
        <v>259</v>
      </c>
      <c r="D6" s="231"/>
      <c r="E6" s="2225" t="s">
        <v>260</v>
      </c>
      <c r="F6" s="1589" t="s">
        <v>2235</v>
      </c>
    </row>
    <row r="7" spans="1:7" ht="12.95" customHeight="1">
      <c r="A7" s="2226"/>
      <c r="B7" s="2227" t="s">
        <v>261</v>
      </c>
      <c r="C7" s="2228"/>
      <c r="D7" s="2229" t="s">
        <v>1460</v>
      </c>
      <c r="E7" s="2230"/>
      <c r="F7" s="2226"/>
    </row>
    <row r="8" spans="1:7" ht="12.95" customHeight="1">
      <c r="A8" s="2157"/>
      <c r="B8" s="2231" t="s">
        <v>11</v>
      </c>
      <c r="C8" s="2231" t="s">
        <v>263</v>
      </c>
      <c r="D8" s="2231" t="s">
        <v>11</v>
      </c>
      <c r="E8" s="2231" t="s">
        <v>263</v>
      </c>
      <c r="F8" s="2232"/>
    </row>
    <row r="9" spans="1:7" ht="12.95" customHeight="1">
      <c r="A9" s="2233"/>
      <c r="B9" s="2234" t="s">
        <v>264</v>
      </c>
      <c r="C9" s="2235" t="s">
        <v>28</v>
      </c>
      <c r="D9" s="2235" t="s">
        <v>264</v>
      </c>
      <c r="E9" s="2235" t="s">
        <v>28</v>
      </c>
      <c r="F9" s="172"/>
    </row>
    <row r="10" spans="1:7" ht="14.1" customHeight="1">
      <c r="A10" s="171"/>
      <c r="B10" s="234"/>
      <c r="C10" s="234"/>
      <c r="D10" s="234" t="s">
        <v>248</v>
      </c>
      <c r="E10" s="235"/>
      <c r="F10" s="172"/>
    </row>
    <row r="11" spans="1:7" s="227" customFormat="1" ht="17.100000000000001" customHeight="1">
      <c r="A11" s="2161" t="s">
        <v>29</v>
      </c>
      <c r="B11" s="1630">
        <f>SUM(B12:B19)</f>
        <v>17470</v>
      </c>
      <c r="C11" s="1630">
        <f>SUM(C12:C19)</f>
        <v>10444</v>
      </c>
      <c r="D11" s="1630">
        <f>SUM(D12:D19)</f>
        <v>9879</v>
      </c>
      <c r="E11" s="1630">
        <f>SUM(E12:E19)</f>
        <v>5383</v>
      </c>
      <c r="F11" s="2186" t="s">
        <v>30</v>
      </c>
      <c r="G11" s="236"/>
    </row>
    <row r="12" spans="1:7" ht="17.100000000000001" customHeight="1">
      <c r="A12" s="2163" t="s">
        <v>31</v>
      </c>
      <c r="B12" s="2164">
        <v>2240</v>
      </c>
      <c r="C12" s="2164">
        <v>1143</v>
      </c>
      <c r="D12" s="2164">
        <v>1729</v>
      </c>
      <c r="E12" s="2164">
        <v>843</v>
      </c>
      <c r="F12" s="2187" t="s">
        <v>32</v>
      </c>
      <c r="G12" s="237"/>
    </row>
    <row r="13" spans="1:7" ht="17.100000000000001" customHeight="1">
      <c r="A13" s="2163" t="s">
        <v>33</v>
      </c>
      <c r="B13" s="2164">
        <v>2816</v>
      </c>
      <c r="C13" s="2164">
        <v>1538</v>
      </c>
      <c r="D13" s="2164">
        <v>2645</v>
      </c>
      <c r="E13" s="2164">
        <v>1415</v>
      </c>
      <c r="F13" s="2187" t="s">
        <v>34</v>
      </c>
      <c r="G13" s="238"/>
    </row>
    <row r="14" spans="1:7" ht="17.100000000000001" customHeight="1">
      <c r="A14" s="2165" t="s">
        <v>35</v>
      </c>
      <c r="B14" s="2164">
        <v>625</v>
      </c>
      <c r="C14" s="2164">
        <v>357</v>
      </c>
      <c r="D14" s="2164">
        <v>625</v>
      </c>
      <c r="E14" s="2164">
        <v>357</v>
      </c>
      <c r="F14" s="2187" t="s">
        <v>36</v>
      </c>
      <c r="G14" s="238"/>
    </row>
    <row r="15" spans="1:7" ht="17.100000000000001" customHeight="1">
      <c r="A15" s="2166" t="s">
        <v>37</v>
      </c>
      <c r="B15" s="2164">
        <v>2520</v>
      </c>
      <c r="C15" s="2164">
        <v>1540</v>
      </c>
      <c r="D15" s="2164">
        <v>1654</v>
      </c>
      <c r="E15" s="2164">
        <v>990</v>
      </c>
      <c r="F15" s="2187" t="s">
        <v>38</v>
      </c>
      <c r="G15" s="238"/>
    </row>
    <row r="16" spans="1:7" ht="17.100000000000001" customHeight="1">
      <c r="A16" s="2166" t="s">
        <v>39</v>
      </c>
      <c r="B16" s="2164">
        <v>1493</v>
      </c>
      <c r="C16" s="2164">
        <v>713</v>
      </c>
      <c r="D16" s="2164">
        <v>1309</v>
      </c>
      <c r="E16" s="2164">
        <v>604</v>
      </c>
      <c r="F16" s="2187" t="s">
        <v>40</v>
      </c>
      <c r="G16" s="238"/>
    </row>
    <row r="17" spans="1:7" ht="17.100000000000001" customHeight="1">
      <c r="A17" s="2166" t="s">
        <v>41</v>
      </c>
      <c r="B17" s="2164">
        <v>4220</v>
      </c>
      <c r="C17" s="2164">
        <v>2866</v>
      </c>
      <c r="D17" s="2164">
        <v>512</v>
      </c>
      <c r="E17" s="2164">
        <v>290</v>
      </c>
      <c r="F17" s="2187" t="s">
        <v>42</v>
      </c>
      <c r="G17" s="238"/>
    </row>
    <row r="18" spans="1:7" ht="17.100000000000001" customHeight="1">
      <c r="A18" s="2166" t="s">
        <v>43</v>
      </c>
      <c r="B18" s="2164">
        <v>2534</v>
      </c>
      <c r="C18" s="2164">
        <v>1601</v>
      </c>
      <c r="D18" s="2164">
        <v>1307</v>
      </c>
      <c r="E18" s="2164">
        <v>824</v>
      </c>
      <c r="F18" s="2187" t="s">
        <v>44</v>
      </c>
      <c r="G18" s="238"/>
    </row>
    <row r="19" spans="1:7" ht="17.100000000000001" customHeight="1">
      <c r="A19" s="2166" t="s">
        <v>45</v>
      </c>
      <c r="B19" s="2164">
        <v>1022</v>
      </c>
      <c r="C19" s="2164">
        <v>686</v>
      </c>
      <c r="D19" s="2164">
        <v>98</v>
      </c>
      <c r="E19" s="2164">
        <v>60</v>
      </c>
      <c r="F19" s="2187" t="s">
        <v>46</v>
      </c>
      <c r="G19" s="238"/>
    </row>
    <row r="20" spans="1:7" ht="17.100000000000001" customHeight="1">
      <c r="A20" s="2167" t="s">
        <v>47</v>
      </c>
      <c r="B20" s="1630">
        <f>SUM(B21:B28)</f>
        <v>11004</v>
      </c>
      <c r="C20" s="1630">
        <f>SUM(C21:C28)</f>
        <v>6570</v>
      </c>
      <c r="D20" s="1630">
        <f>SUM(D21:D28)</f>
        <v>5799</v>
      </c>
      <c r="E20" s="1630">
        <f>SUM(E21:E28)</f>
        <v>3146</v>
      </c>
      <c r="F20" s="2188" t="s">
        <v>48</v>
      </c>
      <c r="G20" s="238"/>
    </row>
    <row r="21" spans="1:7" ht="17.100000000000001" customHeight="1">
      <c r="A21" s="2163" t="s">
        <v>49</v>
      </c>
      <c r="B21" s="2164">
        <v>1185</v>
      </c>
      <c r="C21" s="2164">
        <v>722</v>
      </c>
      <c r="D21" s="2164">
        <v>618</v>
      </c>
      <c r="E21" s="2164">
        <v>342</v>
      </c>
      <c r="F21" s="2189" t="s">
        <v>50</v>
      </c>
      <c r="G21" s="237"/>
    </row>
    <row r="22" spans="1:7" ht="17.100000000000001" customHeight="1">
      <c r="A22" s="2163" t="s">
        <v>51</v>
      </c>
      <c r="B22" s="2164">
        <v>1175</v>
      </c>
      <c r="C22" s="2164">
        <v>578</v>
      </c>
      <c r="D22" s="2164">
        <v>942</v>
      </c>
      <c r="E22" s="2164">
        <v>447</v>
      </c>
      <c r="F22" s="2189" t="s">
        <v>52</v>
      </c>
      <c r="G22" s="237"/>
    </row>
    <row r="23" spans="1:7" ht="17.100000000000001" customHeight="1">
      <c r="A23" s="2163" t="s">
        <v>53</v>
      </c>
      <c r="B23" s="2164">
        <v>1166</v>
      </c>
      <c r="C23" s="2164">
        <v>699</v>
      </c>
      <c r="D23" s="2164">
        <v>955</v>
      </c>
      <c r="E23" s="2164">
        <v>555</v>
      </c>
      <c r="F23" s="2189" t="s">
        <v>54</v>
      </c>
      <c r="G23" s="238"/>
    </row>
    <row r="24" spans="1:7" ht="17.100000000000001" customHeight="1">
      <c r="A24" s="2163" t="s">
        <v>55</v>
      </c>
      <c r="B24" s="2164">
        <v>1216</v>
      </c>
      <c r="C24" s="2164">
        <v>681</v>
      </c>
      <c r="D24" s="2164">
        <v>853</v>
      </c>
      <c r="E24" s="2164">
        <v>453</v>
      </c>
      <c r="F24" s="2187" t="s">
        <v>56</v>
      </c>
      <c r="G24" s="238"/>
    </row>
    <row r="25" spans="1:7" ht="17.100000000000001" customHeight="1">
      <c r="A25" s="2163" t="s">
        <v>57</v>
      </c>
      <c r="B25" s="2164">
        <v>612</v>
      </c>
      <c r="C25" s="2164">
        <v>363</v>
      </c>
      <c r="D25" s="2164">
        <v>343</v>
      </c>
      <c r="E25" s="2164">
        <v>185</v>
      </c>
      <c r="F25" s="2189" t="s">
        <v>58</v>
      </c>
      <c r="G25" s="238"/>
    </row>
    <row r="26" spans="1:7" s="227" customFormat="1" ht="17.100000000000001" customHeight="1">
      <c r="A26" s="2163" t="s">
        <v>59</v>
      </c>
      <c r="B26" s="2164">
        <v>2410</v>
      </c>
      <c r="C26" s="2164">
        <v>1494</v>
      </c>
      <c r="D26" s="2164">
        <v>1008</v>
      </c>
      <c r="E26" s="2164">
        <v>555</v>
      </c>
      <c r="F26" s="2189" t="s">
        <v>60</v>
      </c>
      <c r="G26" s="236"/>
    </row>
    <row r="27" spans="1:7" ht="17.100000000000001" customHeight="1">
      <c r="A27" s="2163" t="s">
        <v>61</v>
      </c>
      <c r="B27" s="2164">
        <v>1875</v>
      </c>
      <c r="C27" s="2164">
        <v>1220</v>
      </c>
      <c r="D27" s="2164">
        <v>341</v>
      </c>
      <c r="E27" s="2164">
        <v>202</v>
      </c>
      <c r="F27" s="2189" t="s">
        <v>62</v>
      </c>
      <c r="G27" s="237"/>
    </row>
    <row r="28" spans="1:7" ht="17.100000000000001" customHeight="1">
      <c r="A28" s="2163" t="s">
        <v>63</v>
      </c>
      <c r="B28" s="2164">
        <v>1365</v>
      </c>
      <c r="C28" s="2164">
        <v>813</v>
      </c>
      <c r="D28" s="2164">
        <v>739</v>
      </c>
      <c r="E28" s="2164">
        <v>407</v>
      </c>
      <c r="F28" s="2189" t="s">
        <v>64</v>
      </c>
      <c r="G28" s="238"/>
    </row>
    <row r="29" spans="1:7" ht="17.100000000000001" customHeight="1">
      <c r="A29" s="2161" t="s">
        <v>65</v>
      </c>
      <c r="B29" s="1630">
        <f>SUM(B30:B38)</f>
        <v>18435</v>
      </c>
      <c r="C29" s="1630">
        <f>SUM(C30:C38)</f>
        <v>10783</v>
      </c>
      <c r="D29" s="1630">
        <f>SUM(D30:D38)</f>
        <v>11222</v>
      </c>
      <c r="E29" s="1630">
        <f>SUM(E30:E38)</f>
        <v>6237</v>
      </c>
      <c r="F29" s="2186" t="s">
        <v>66</v>
      </c>
      <c r="G29" s="238"/>
    </row>
    <row r="30" spans="1:7" ht="17.100000000000001" customHeight="1">
      <c r="A30" s="2168" t="s">
        <v>67</v>
      </c>
      <c r="B30" s="2164">
        <v>2910</v>
      </c>
      <c r="C30" s="2164">
        <v>1810</v>
      </c>
      <c r="D30" s="2164">
        <v>1114</v>
      </c>
      <c r="E30" s="2164">
        <v>665</v>
      </c>
      <c r="F30" s="2187" t="s">
        <v>68</v>
      </c>
      <c r="G30" s="238"/>
    </row>
    <row r="31" spans="1:7" ht="17.100000000000001" customHeight="1">
      <c r="A31" s="2169" t="s">
        <v>69</v>
      </c>
      <c r="B31" s="2164">
        <v>1306</v>
      </c>
      <c r="C31" s="2164">
        <v>633</v>
      </c>
      <c r="D31" s="2164">
        <v>1046</v>
      </c>
      <c r="E31" s="2164">
        <v>494</v>
      </c>
      <c r="F31" s="2187" t="s">
        <v>70</v>
      </c>
      <c r="G31" s="238"/>
    </row>
    <row r="32" spans="1:7" ht="17.100000000000001" customHeight="1">
      <c r="A32" s="2168" t="s">
        <v>71</v>
      </c>
      <c r="B32" s="2164">
        <v>1286</v>
      </c>
      <c r="C32" s="2164">
        <v>575</v>
      </c>
      <c r="D32" s="2164">
        <v>843</v>
      </c>
      <c r="E32" s="2164">
        <v>355</v>
      </c>
      <c r="F32" s="2187" t="s">
        <v>72</v>
      </c>
      <c r="G32" s="238"/>
    </row>
    <row r="33" spans="1:7" ht="17.100000000000001" customHeight="1">
      <c r="A33" s="2163" t="s">
        <v>73</v>
      </c>
      <c r="B33" s="2164">
        <v>3390</v>
      </c>
      <c r="C33" s="2164">
        <v>2285</v>
      </c>
      <c r="D33" s="2164">
        <v>283</v>
      </c>
      <c r="E33" s="2164">
        <v>169</v>
      </c>
      <c r="F33" s="2187" t="s">
        <v>74</v>
      </c>
      <c r="G33" s="238"/>
    </row>
    <row r="34" spans="1:7" ht="17.100000000000001" customHeight="1">
      <c r="A34" s="2169" t="s">
        <v>75</v>
      </c>
      <c r="B34" s="2164">
        <v>773</v>
      </c>
      <c r="C34" s="2164">
        <v>447</v>
      </c>
      <c r="D34" s="2164">
        <v>567</v>
      </c>
      <c r="E34" s="2164">
        <v>321</v>
      </c>
      <c r="F34" s="2187" t="s">
        <v>1409</v>
      </c>
      <c r="G34" s="238"/>
    </row>
    <row r="35" spans="1:7" s="227" customFormat="1" ht="17.100000000000001" customHeight="1">
      <c r="A35" s="2163" t="s">
        <v>76</v>
      </c>
      <c r="B35" s="2164">
        <v>1289</v>
      </c>
      <c r="C35" s="2164">
        <v>681</v>
      </c>
      <c r="D35" s="2164">
        <v>874</v>
      </c>
      <c r="E35" s="2164">
        <v>464</v>
      </c>
      <c r="F35" s="2187" t="s">
        <v>77</v>
      </c>
      <c r="G35" s="236"/>
    </row>
    <row r="36" spans="1:7" ht="17.100000000000001" customHeight="1">
      <c r="A36" s="2163" t="s">
        <v>78</v>
      </c>
      <c r="B36" s="2164">
        <v>3691</v>
      </c>
      <c r="C36" s="2164">
        <v>2042</v>
      </c>
      <c r="D36" s="2164">
        <v>3353</v>
      </c>
      <c r="E36" s="2164">
        <v>1834</v>
      </c>
      <c r="F36" s="2187" t="s">
        <v>79</v>
      </c>
      <c r="G36" s="238"/>
    </row>
    <row r="37" spans="1:7" ht="17.100000000000001" customHeight="1">
      <c r="A37" s="2163" t="s">
        <v>80</v>
      </c>
      <c r="B37" s="2164">
        <v>2555</v>
      </c>
      <c r="C37" s="2164">
        <v>1562</v>
      </c>
      <c r="D37" s="2164">
        <v>1934</v>
      </c>
      <c r="E37" s="2164">
        <v>1203</v>
      </c>
      <c r="F37" s="2187" t="s">
        <v>81</v>
      </c>
      <c r="G37" s="238"/>
    </row>
    <row r="38" spans="1:7" ht="17.100000000000001" customHeight="1">
      <c r="A38" s="2163" t="s">
        <v>82</v>
      </c>
      <c r="B38" s="2164">
        <v>1235</v>
      </c>
      <c r="C38" s="2164">
        <v>748</v>
      </c>
      <c r="D38" s="2164">
        <v>1208</v>
      </c>
      <c r="E38" s="2164">
        <v>732</v>
      </c>
      <c r="F38" s="2187" t="s">
        <v>83</v>
      </c>
      <c r="G38" s="238"/>
    </row>
    <row r="39" spans="1:7" ht="17.100000000000001" customHeight="1">
      <c r="A39" s="2170" t="s">
        <v>84</v>
      </c>
      <c r="B39" s="1630">
        <f>SUM(B40:B46)</f>
        <v>16105</v>
      </c>
      <c r="C39" s="1630">
        <f>SUM(C40:C46)</f>
        <v>10669</v>
      </c>
      <c r="D39" s="1630">
        <f>SUM(D40:D46)</f>
        <v>8981</v>
      </c>
      <c r="E39" s="1630">
        <f>SUM(E40:E46)</f>
        <v>5520</v>
      </c>
      <c r="F39" s="2186" t="s">
        <v>85</v>
      </c>
      <c r="G39" s="237"/>
    </row>
    <row r="40" spans="1:7" ht="17.100000000000001" customHeight="1">
      <c r="A40" s="2168" t="s">
        <v>86</v>
      </c>
      <c r="B40" s="2164">
        <v>4360</v>
      </c>
      <c r="C40" s="2164">
        <v>2832</v>
      </c>
      <c r="D40" s="2164">
        <v>3040</v>
      </c>
      <c r="E40" s="2164">
        <v>1978</v>
      </c>
      <c r="F40" s="2189" t="s">
        <v>87</v>
      </c>
      <c r="G40" s="238"/>
    </row>
    <row r="41" spans="1:7" ht="17.100000000000001" customHeight="1">
      <c r="A41" s="2168" t="s">
        <v>88</v>
      </c>
      <c r="B41" s="2164">
        <v>2401</v>
      </c>
      <c r="C41" s="2164">
        <v>1317</v>
      </c>
      <c r="D41" s="2164">
        <v>1578</v>
      </c>
      <c r="E41" s="2164">
        <v>849</v>
      </c>
      <c r="F41" s="2187" t="s">
        <v>89</v>
      </c>
      <c r="G41" s="237"/>
    </row>
    <row r="42" spans="1:7" ht="17.100000000000001" customHeight="1">
      <c r="A42" s="2168" t="s">
        <v>90</v>
      </c>
      <c r="B42" s="2164">
        <v>716</v>
      </c>
      <c r="C42" s="2164">
        <v>601</v>
      </c>
      <c r="D42" s="2164">
        <v>0</v>
      </c>
      <c r="E42" s="2164">
        <v>0</v>
      </c>
      <c r="F42" s="2187" t="s">
        <v>91</v>
      </c>
      <c r="G42" s="238"/>
    </row>
    <row r="43" spans="1:7" ht="17.100000000000001" customHeight="1">
      <c r="A43" s="2168" t="s">
        <v>92</v>
      </c>
      <c r="B43" s="2164">
        <v>2582</v>
      </c>
      <c r="C43" s="2164">
        <v>2006</v>
      </c>
      <c r="D43" s="2164">
        <v>455</v>
      </c>
      <c r="E43" s="2164">
        <v>300</v>
      </c>
      <c r="F43" s="2187" t="s">
        <v>93</v>
      </c>
      <c r="G43" s="238"/>
    </row>
    <row r="44" spans="1:7" ht="17.100000000000001" customHeight="1">
      <c r="A44" s="2168" t="s">
        <v>94</v>
      </c>
      <c r="B44" s="2164">
        <v>2505</v>
      </c>
      <c r="C44" s="2164">
        <v>1476</v>
      </c>
      <c r="D44" s="2164">
        <v>2043</v>
      </c>
      <c r="E44" s="2164">
        <v>1195</v>
      </c>
      <c r="F44" s="2189" t="s">
        <v>95</v>
      </c>
      <c r="G44" s="238"/>
    </row>
    <row r="45" spans="1:7" s="227" customFormat="1" ht="17.100000000000001" customHeight="1">
      <c r="A45" s="2168" t="s">
        <v>96</v>
      </c>
      <c r="B45" s="2164">
        <v>1641</v>
      </c>
      <c r="C45" s="2164">
        <v>987</v>
      </c>
      <c r="D45" s="2164">
        <v>1210</v>
      </c>
      <c r="E45" s="2164">
        <v>728</v>
      </c>
      <c r="F45" s="2189" t="s">
        <v>97</v>
      </c>
      <c r="G45" s="236"/>
    </row>
    <row r="46" spans="1:7" ht="17.100000000000001" customHeight="1">
      <c r="A46" s="2168" t="s">
        <v>98</v>
      </c>
      <c r="B46" s="2164">
        <v>1900</v>
      </c>
      <c r="C46" s="2164">
        <v>1450</v>
      </c>
      <c r="D46" s="2164">
        <v>655</v>
      </c>
      <c r="E46" s="2164">
        <v>470</v>
      </c>
      <c r="F46" s="2187" t="s">
        <v>99</v>
      </c>
      <c r="G46" s="238"/>
    </row>
    <row r="47" spans="1:7" ht="17.100000000000001" customHeight="1">
      <c r="A47" s="2171" t="s">
        <v>100</v>
      </c>
      <c r="B47" s="1630">
        <f>SUM(B48:B52)</f>
        <v>12072</v>
      </c>
      <c r="C47" s="1630">
        <f>SUM(C48:C52)</f>
        <v>6620</v>
      </c>
      <c r="D47" s="1630">
        <f>SUM(D48:D52)</f>
        <v>8844</v>
      </c>
      <c r="E47" s="1630">
        <f>SUM(E48:E52)</f>
        <v>4690</v>
      </c>
      <c r="F47" s="2186" t="s">
        <v>101</v>
      </c>
      <c r="G47" s="238"/>
    </row>
    <row r="48" spans="1:7" ht="17.100000000000001" customHeight="1">
      <c r="A48" s="2163" t="s">
        <v>102</v>
      </c>
      <c r="B48" s="2164">
        <v>3615</v>
      </c>
      <c r="C48" s="2164">
        <v>1730</v>
      </c>
      <c r="D48" s="2164">
        <v>3341</v>
      </c>
      <c r="E48" s="2164">
        <v>1550</v>
      </c>
      <c r="F48" s="2187" t="s">
        <v>103</v>
      </c>
      <c r="G48" s="237"/>
    </row>
    <row r="49" spans="1:7" ht="17.100000000000001" customHeight="1">
      <c r="A49" s="2168" t="s">
        <v>104</v>
      </c>
      <c r="B49" s="2164">
        <v>2333</v>
      </c>
      <c r="C49" s="2164">
        <v>1363</v>
      </c>
      <c r="D49" s="2164">
        <v>1524</v>
      </c>
      <c r="E49" s="2164">
        <v>878</v>
      </c>
      <c r="F49" s="2187" t="s">
        <v>105</v>
      </c>
      <c r="G49" s="238"/>
    </row>
    <row r="50" spans="1:7" ht="17.100000000000001" customHeight="1">
      <c r="A50" s="2168" t="s">
        <v>106</v>
      </c>
      <c r="B50" s="2164">
        <v>2274</v>
      </c>
      <c r="C50" s="2164">
        <v>1336</v>
      </c>
      <c r="D50" s="2164">
        <v>1695</v>
      </c>
      <c r="E50" s="2164">
        <v>989</v>
      </c>
      <c r="F50" s="2187" t="s">
        <v>107</v>
      </c>
      <c r="G50" s="238"/>
    </row>
    <row r="51" spans="1:7" ht="17.100000000000001" customHeight="1">
      <c r="A51" s="2168" t="s">
        <v>108</v>
      </c>
      <c r="B51" s="2164">
        <v>1823</v>
      </c>
      <c r="C51" s="2164">
        <v>910</v>
      </c>
      <c r="D51" s="2164">
        <v>1238</v>
      </c>
      <c r="E51" s="2164">
        <v>603</v>
      </c>
      <c r="F51" s="2187" t="s">
        <v>109</v>
      </c>
      <c r="G51" s="238"/>
    </row>
    <row r="52" spans="1:7" ht="17.100000000000001" customHeight="1">
      <c r="A52" s="2168" t="s">
        <v>110</v>
      </c>
      <c r="B52" s="2164">
        <v>2027</v>
      </c>
      <c r="C52" s="2164">
        <v>1281</v>
      </c>
      <c r="D52" s="2164">
        <v>1046</v>
      </c>
      <c r="E52" s="2164">
        <v>670</v>
      </c>
      <c r="F52" s="2189" t="s">
        <v>111</v>
      </c>
      <c r="G52" s="238"/>
    </row>
    <row r="53" spans="1:7" ht="12.75" customHeight="1">
      <c r="A53" s="239"/>
      <c r="B53" s="240"/>
      <c r="C53" s="240"/>
      <c r="D53" s="240"/>
      <c r="E53" s="240"/>
      <c r="F53" s="241"/>
      <c r="G53" s="238"/>
    </row>
    <row r="54" spans="1:7" s="227" customFormat="1" ht="12.75" customHeight="1">
      <c r="A54" s="239"/>
      <c r="B54" s="222"/>
      <c r="C54" s="242"/>
      <c r="D54" s="222"/>
      <c r="E54" s="222"/>
      <c r="F54" s="241"/>
      <c r="G54" s="236"/>
    </row>
    <row r="55" spans="1:7" ht="25.5" customHeight="1">
      <c r="A55" s="251" t="s">
        <v>218</v>
      </c>
      <c r="B55" s="252"/>
      <c r="C55" s="252"/>
      <c r="D55" s="252"/>
      <c r="E55" s="253"/>
      <c r="F55" s="120" t="s">
        <v>219</v>
      </c>
      <c r="G55" s="238"/>
    </row>
    <row r="56" spans="1:7" ht="12.75" customHeight="1">
      <c r="A56" s="252"/>
      <c r="B56" s="252"/>
      <c r="C56" s="252"/>
      <c r="D56" s="252"/>
      <c r="E56" s="252"/>
      <c r="F56" s="254"/>
      <c r="G56" s="238"/>
    </row>
    <row r="57" spans="1:7" ht="20.25">
      <c r="A57" s="165" t="s">
        <v>1952</v>
      </c>
      <c r="B57" s="224"/>
      <c r="C57" s="224"/>
      <c r="D57" s="224"/>
      <c r="E57" s="2506" t="s">
        <v>1953</v>
      </c>
      <c r="F57" s="2506"/>
      <c r="G57" s="237"/>
    </row>
    <row r="58" spans="1:7" ht="20.25">
      <c r="A58" s="165" t="s">
        <v>1954</v>
      </c>
      <c r="B58" s="224"/>
      <c r="C58" s="224"/>
      <c r="D58" s="224"/>
      <c r="E58" s="224"/>
      <c r="F58" s="164" t="s">
        <v>1955</v>
      </c>
      <c r="G58" s="238"/>
    </row>
    <row r="59" spans="1:7" ht="12.75" customHeight="1">
      <c r="A59" s="256"/>
      <c r="B59" s="256"/>
      <c r="C59" s="256"/>
      <c r="D59" s="256"/>
      <c r="E59" s="256"/>
      <c r="F59" s="257"/>
      <c r="G59" s="238"/>
    </row>
    <row r="60" spans="1:7" ht="15" customHeight="1">
      <c r="A60" s="2172" t="s">
        <v>2236</v>
      </c>
      <c r="B60" s="258"/>
      <c r="C60" s="259" t="s">
        <v>1462</v>
      </c>
      <c r="D60" s="258"/>
      <c r="E60" s="260" t="s">
        <v>303</v>
      </c>
      <c r="F60" s="1589" t="s">
        <v>2235</v>
      </c>
      <c r="G60" s="238"/>
    </row>
    <row r="61" spans="1:7" ht="15" customHeight="1">
      <c r="A61" s="203"/>
      <c r="B61" s="261" t="s">
        <v>261</v>
      </c>
      <c r="C61" s="262"/>
      <c r="D61" s="263" t="s">
        <v>1461</v>
      </c>
      <c r="E61" s="121"/>
      <c r="F61" s="203"/>
      <c r="G61" s="238"/>
    </row>
    <row r="62" spans="1:7" ht="15" customHeight="1">
      <c r="A62" s="112"/>
      <c r="B62" s="264" t="s">
        <v>11</v>
      </c>
      <c r="C62" s="264" t="s">
        <v>263</v>
      </c>
      <c r="D62" s="264" t="s">
        <v>11</v>
      </c>
      <c r="E62" s="264" t="s">
        <v>263</v>
      </c>
      <c r="F62" s="265"/>
      <c r="G62" s="238"/>
    </row>
    <row r="63" spans="1:7" s="227" customFormat="1" ht="15" customHeight="1">
      <c r="A63" s="204"/>
      <c r="B63" s="266" t="s">
        <v>264</v>
      </c>
      <c r="C63" s="266" t="s">
        <v>28</v>
      </c>
      <c r="D63" s="266" t="s">
        <v>264</v>
      </c>
      <c r="E63" s="266" t="s">
        <v>28</v>
      </c>
      <c r="F63" s="205"/>
      <c r="G63" s="236"/>
    </row>
    <row r="64" spans="1:7" ht="15" customHeight="1">
      <c r="A64" s="252"/>
      <c r="B64" s="267"/>
      <c r="C64" s="266"/>
      <c r="D64" s="267"/>
      <c r="E64" s="266"/>
      <c r="F64" s="254"/>
      <c r="G64" s="238"/>
    </row>
    <row r="65" spans="1:7" ht="15" customHeight="1">
      <c r="A65" s="1638" t="s">
        <v>114</v>
      </c>
      <c r="B65" s="1642">
        <f>SUM(B66:B74)</f>
        <v>21741</v>
      </c>
      <c r="C65" s="1642">
        <f>SUM(C66:C74)</f>
        <v>15105</v>
      </c>
      <c r="D65" s="1642">
        <f>SUM(D66:D74)</f>
        <v>11477</v>
      </c>
      <c r="E65" s="1642">
        <f>SUM(E66:E74)</f>
        <v>7439</v>
      </c>
      <c r="F65" s="78" t="s">
        <v>115</v>
      </c>
      <c r="G65" s="238"/>
    </row>
    <row r="66" spans="1:7" ht="15" customHeight="1">
      <c r="A66" s="1643" t="s">
        <v>116</v>
      </c>
      <c r="B66" s="2164">
        <v>1012</v>
      </c>
      <c r="C66" s="2164">
        <v>666</v>
      </c>
      <c r="D66" s="2164">
        <v>628</v>
      </c>
      <c r="E66" s="2164">
        <v>404</v>
      </c>
      <c r="F66" s="211" t="s">
        <v>117</v>
      </c>
      <c r="G66" s="238"/>
    </row>
    <row r="67" spans="1:7" ht="15" customHeight="1">
      <c r="A67" s="1643" t="s">
        <v>118</v>
      </c>
      <c r="B67" s="2164">
        <v>2058</v>
      </c>
      <c r="C67" s="2164">
        <v>1327</v>
      </c>
      <c r="D67" s="2164">
        <v>1149</v>
      </c>
      <c r="E67" s="2164">
        <v>692</v>
      </c>
      <c r="F67" s="211" t="s">
        <v>119</v>
      </c>
      <c r="G67" s="237"/>
    </row>
    <row r="68" spans="1:7" s="228" customFormat="1" ht="15" customHeight="1">
      <c r="A68" s="2222" t="s">
        <v>120</v>
      </c>
      <c r="B68" s="1644">
        <v>5170</v>
      </c>
      <c r="C68" s="1644">
        <v>4080</v>
      </c>
      <c r="D68" s="2243">
        <v>0</v>
      </c>
      <c r="E68" s="2243">
        <v>0</v>
      </c>
      <c r="F68" s="211" t="s">
        <v>121</v>
      </c>
      <c r="G68" s="238"/>
    </row>
    <row r="69" spans="1:7" s="233" customFormat="1" ht="15" customHeight="1">
      <c r="A69" s="1643" t="s">
        <v>122</v>
      </c>
      <c r="B69" s="2164">
        <v>3715</v>
      </c>
      <c r="C69" s="2164">
        <v>2679</v>
      </c>
      <c r="D69" s="2164">
        <v>3088</v>
      </c>
      <c r="E69" s="2164">
        <v>2240</v>
      </c>
      <c r="F69" s="211" t="s">
        <v>123</v>
      </c>
      <c r="G69" s="236"/>
    </row>
    <row r="70" spans="1:7" s="228" customFormat="1" ht="15" customHeight="1">
      <c r="A70" s="1643" t="s">
        <v>124</v>
      </c>
      <c r="B70" s="2164">
        <v>1114</v>
      </c>
      <c r="C70" s="2164">
        <v>764</v>
      </c>
      <c r="D70" s="2164">
        <v>632</v>
      </c>
      <c r="E70" s="2164">
        <v>439</v>
      </c>
      <c r="F70" s="211" t="s">
        <v>125</v>
      </c>
      <c r="G70" s="237"/>
    </row>
    <row r="71" spans="1:7" s="228" customFormat="1" ht="15" customHeight="1">
      <c r="A71" s="1643" t="s">
        <v>126</v>
      </c>
      <c r="B71" s="2164">
        <v>1326</v>
      </c>
      <c r="C71" s="2164">
        <v>992</v>
      </c>
      <c r="D71" s="2164">
        <v>830</v>
      </c>
      <c r="E71" s="2164">
        <v>611</v>
      </c>
      <c r="F71" s="211" t="s">
        <v>127</v>
      </c>
      <c r="G71" s="238"/>
    </row>
    <row r="72" spans="1:7" s="228" customFormat="1" ht="15" customHeight="1">
      <c r="A72" s="1643" t="s">
        <v>128</v>
      </c>
      <c r="B72" s="2164">
        <v>1748</v>
      </c>
      <c r="C72" s="2164">
        <v>1299</v>
      </c>
      <c r="D72" s="2164">
        <v>397</v>
      </c>
      <c r="E72" s="2164">
        <v>280</v>
      </c>
      <c r="F72" s="211" t="s">
        <v>129</v>
      </c>
      <c r="G72" s="238"/>
    </row>
    <row r="73" spans="1:7" s="228" customFormat="1" ht="15" customHeight="1">
      <c r="A73" s="1643" t="s">
        <v>130</v>
      </c>
      <c r="B73" s="2164">
        <v>3255</v>
      </c>
      <c r="C73" s="2164">
        <v>2019</v>
      </c>
      <c r="D73" s="2164">
        <v>2635</v>
      </c>
      <c r="E73" s="2164">
        <v>1656</v>
      </c>
      <c r="F73" s="211" t="s">
        <v>131</v>
      </c>
      <c r="G73" s="238"/>
    </row>
    <row r="74" spans="1:7" s="228" customFormat="1" ht="15" customHeight="1">
      <c r="A74" s="1643" t="s">
        <v>132</v>
      </c>
      <c r="B74" s="2164">
        <v>2343</v>
      </c>
      <c r="C74" s="2164">
        <v>1279</v>
      </c>
      <c r="D74" s="2164">
        <v>2118</v>
      </c>
      <c r="E74" s="2164">
        <v>1117</v>
      </c>
      <c r="F74" s="211" t="s">
        <v>133</v>
      </c>
      <c r="G74" s="238"/>
    </row>
    <row r="75" spans="1:7" s="228" customFormat="1" ht="15" customHeight="1">
      <c r="A75" s="1645" t="s">
        <v>134</v>
      </c>
      <c r="B75" s="1642">
        <f>SUM(B76:B83)</f>
        <v>23488</v>
      </c>
      <c r="C75" s="1642">
        <f>SUM(C76:C83)</f>
        <v>13924</v>
      </c>
      <c r="D75" s="1642">
        <f>SUM(D76:D83)</f>
        <v>18195</v>
      </c>
      <c r="E75" s="1642">
        <f>SUM(E76:E83)</f>
        <v>10379</v>
      </c>
      <c r="F75" s="76" t="s">
        <v>135</v>
      </c>
      <c r="G75" s="238"/>
    </row>
    <row r="76" spans="1:7" s="233" customFormat="1" ht="15" customHeight="1">
      <c r="A76" s="1643" t="s">
        <v>136</v>
      </c>
      <c r="B76" s="2164">
        <v>3700</v>
      </c>
      <c r="C76" s="2164">
        <v>1972</v>
      </c>
      <c r="D76" s="2164">
        <v>3379</v>
      </c>
      <c r="E76" s="2164">
        <v>1800</v>
      </c>
      <c r="F76" s="211" t="s">
        <v>137</v>
      </c>
      <c r="G76" s="236"/>
    </row>
    <row r="77" spans="1:7" ht="15" customHeight="1">
      <c r="A77" s="1643" t="s">
        <v>138</v>
      </c>
      <c r="B77" s="2164">
        <v>2789</v>
      </c>
      <c r="C77" s="2164">
        <v>1321</v>
      </c>
      <c r="D77" s="2164">
        <v>2528</v>
      </c>
      <c r="E77" s="2164">
        <v>1163</v>
      </c>
      <c r="F77" s="211" t="s">
        <v>139</v>
      </c>
      <c r="G77" s="245"/>
    </row>
    <row r="78" spans="1:7" ht="15" customHeight="1">
      <c r="A78" s="1643" t="s">
        <v>140</v>
      </c>
      <c r="B78" s="2164">
        <v>2983</v>
      </c>
      <c r="C78" s="2164">
        <v>1658</v>
      </c>
      <c r="D78" s="2164">
        <v>2406</v>
      </c>
      <c r="E78" s="2164">
        <v>1358</v>
      </c>
      <c r="F78" s="211" t="s">
        <v>141</v>
      </c>
      <c r="G78" s="246"/>
    </row>
    <row r="79" spans="1:7" ht="15" customHeight="1">
      <c r="A79" s="1643" t="s">
        <v>142</v>
      </c>
      <c r="B79" s="2164">
        <v>2841</v>
      </c>
      <c r="C79" s="2164">
        <v>1543</v>
      </c>
      <c r="D79" s="2164">
        <v>2484</v>
      </c>
      <c r="E79" s="2164">
        <v>1358</v>
      </c>
      <c r="F79" s="211" t="s">
        <v>143</v>
      </c>
      <c r="G79" s="247"/>
    </row>
    <row r="80" spans="1:7" s="241" customFormat="1" ht="15" customHeight="1">
      <c r="A80" s="1643" t="s">
        <v>144</v>
      </c>
      <c r="B80" s="2164">
        <v>4755</v>
      </c>
      <c r="C80" s="2164">
        <v>3352</v>
      </c>
      <c r="D80" s="2164">
        <v>2487</v>
      </c>
      <c r="E80" s="2164">
        <v>1637</v>
      </c>
      <c r="F80" s="211" t="s">
        <v>145</v>
      </c>
    </row>
    <row r="81" spans="1:7" ht="15" customHeight="1">
      <c r="A81" s="1643" t="s">
        <v>146</v>
      </c>
      <c r="B81" s="2164">
        <v>1923</v>
      </c>
      <c r="C81" s="2164">
        <v>1143</v>
      </c>
      <c r="D81" s="2164">
        <v>1516</v>
      </c>
      <c r="E81" s="2164">
        <v>880</v>
      </c>
      <c r="F81" s="211" t="s">
        <v>147</v>
      </c>
      <c r="G81" s="226"/>
    </row>
    <row r="82" spans="1:7" ht="15" customHeight="1">
      <c r="A82" s="1643" t="s">
        <v>148</v>
      </c>
      <c r="B82" s="2164">
        <v>3089</v>
      </c>
      <c r="C82" s="2164">
        <v>2064</v>
      </c>
      <c r="D82" s="2164">
        <v>2278</v>
      </c>
      <c r="E82" s="2164">
        <v>1501</v>
      </c>
      <c r="F82" s="211" t="s">
        <v>1574</v>
      </c>
      <c r="G82" s="226"/>
    </row>
    <row r="83" spans="1:7" ht="15" customHeight="1">
      <c r="A83" s="1643" t="s">
        <v>149</v>
      </c>
      <c r="B83" s="2164">
        <v>1408</v>
      </c>
      <c r="C83" s="2164">
        <v>871</v>
      </c>
      <c r="D83" s="2164">
        <v>1117</v>
      </c>
      <c r="E83" s="2164">
        <v>682</v>
      </c>
      <c r="F83" s="211" t="s">
        <v>150</v>
      </c>
      <c r="G83" s="226"/>
    </row>
    <row r="84" spans="1:7" ht="15" customHeight="1">
      <c r="A84" s="1639" t="s">
        <v>151</v>
      </c>
      <c r="B84" s="1642">
        <f>SUM(B85:B89)</f>
        <v>10343</v>
      </c>
      <c r="C84" s="1642">
        <f>SUM(C85:C89)</f>
        <v>4593</v>
      </c>
      <c r="D84" s="1642">
        <f>SUM(D85:D89)</f>
        <v>8234</v>
      </c>
      <c r="E84" s="1642">
        <f>SUM(E85:E89)</f>
        <v>3549</v>
      </c>
      <c r="F84" s="78" t="s">
        <v>152</v>
      </c>
      <c r="G84" s="226"/>
    </row>
    <row r="85" spans="1:7" ht="15" customHeight="1">
      <c r="A85" s="1643" t="s">
        <v>153</v>
      </c>
      <c r="B85" s="2164">
        <v>2288</v>
      </c>
      <c r="C85" s="2164">
        <v>1063</v>
      </c>
      <c r="D85" s="2164">
        <v>1505</v>
      </c>
      <c r="E85" s="2164">
        <v>628</v>
      </c>
      <c r="F85" s="211" t="s">
        <v>154</v>
      </c>
      <c r="G85" s="226"/>
    </row>
    <row r="86" spans="1:7" ht="15" customHeight="1">
      <c r="A86" s="1643" t="s">
        <v>155</v>
      </c>
      <c r="B86" s="2164">
        <v>1890</v>
      </c>
      <c r="C86" s="2164">
        <v>921</v>
      </c>
      <c r="D86" s="2164">
        <v>1550</v>
      </c>
      <c r="E86" s="2164">
        <v>748</v>
      </c>
      <c r="F86" s="211" t="s">
        <v>156</v>
      </c>
    </row>
    <row r="87" spans="1:7" ht="15" customHeight="1">
      <c r="A87" s="1643" t="s">
        <v>157</v>
      </c>
      <c r="B87" s="2164">
        <v>1812</v>
      </c>
      <c r="C87" s="2164">
        <v>909</v>
      </c>
      <c r="D87" s="2164">
        <v>1468</v>
      </c>
      <c r="E87" s="2164">
        <v>740</v>
      </c>
      <c r="F87" s="211" t="s">
        <v>158</v>
      </c>
    </row>
    <row r="88" spans="1:7" ht="15" customHeight="1">
      <c r="A88" s="1643" t="s">
        <v>159</v>
      </c>
      <c r="B88" s="2164">
        <v>2261</v>
      </c>
      <c r="C88" s="2164">
        <v>917</v>
      </c>
      <c r="D88" s="2164">
        <v>1883</v>
      </c>
      <c r="E88" s="2164">
        <v>786</v>
      </c>
      <c r="F88" s="211" t="s">
        <v>160</v>
      </c>
    </row>
    <row r="89" spans="1:7" ht="15" customHeight="1">
      <c r="A89" s="1643" t="s">
        <v>161</v>
      </c>
      <c r="B89" s="2164">
        <v>2092</v>
      </c>
      <c r="C89" s="2164">
        <v>783</v>
      </c>
      <c r="D89" s="2164">
        <v>1828</v>
      </c>
      <c r="E89" s="2164">
        <v>647</v>
      </c>
      <c r="F89" s="211" t="s">
        <v>162</v>
      </c>
    </row>
    <row r="90" spans="1:7" ht="15" customHeight="1">
      <c r="A90" s="1645" t="s">
        <v>163</v>
      </c>
      <c r="B90" s="1642">
        <f>SUM(B91:B96)</f>
        <v>14035</v>
      </c>
      <c r="C90" s="1642">
        <f>SUM(C91:C96)</f>
        <v>7080</v>
      </c>
      <c r="D90" s="1642">
        <f>SUM(D91:D96)</f>
        <v>9550</v>
      </c>
      <c r="E90" s="1642">
        <f>SUM(E91:E96)</f>
        <v>4700</v>
      </c>
      <c r="F90" s="76" t="s">
        <v>164</v>
      </c>
    </row>
    <row r="91" spans="1:7" ht="15" customHeight="1">
      <c r="A91" s="1643" t="s">
        <v>165</v>
      </c>
      <c r="B91" s="2164">
        <v>2232</v>
      </c>
      <c r="C91" s="2164">
        <v>1291</v>
      </c>
      <c r="D91" s="2164">
        <v>1215</v>
      </c>
      <c r="E91" s="2164">
        <v>703</v>
      </c>
      <c r="F91" s="211" t="s">
        <v>166</v>
      </c>
    </row>
    <row r="92" spans="1:7" ht="15" customHeight="1">
      <c r="A92" s="1643" t="s">
        <v>167</v>
      </c>
      <c r="B92" s="2164">
        <v>2317</v>
      </c>
      <c r="C92" s="2164">
        <v>1040</v>
      </c>
      <c r="D92" s="2164">
        <v>2128</v>
      </c>
      <c r="E92" s="2164">
        <v>944</v>
      </c>
      <c r="F92" s="211" t="s">
        <v>1581</v>
      </c>
    </row>
    <row r="93" spans="1:7" ht="15" customHeight="1">
      <c r="A93" s="1643" t="s">
        <v>169</v>
      </c>
      <c r="B93" s="2164">
        <v>1985</v>
      </c>
      <c r="C93" s="2164">
        <v>1167</v>
      </c>
      <c r="D93" s="2164">
        <v>309</v>
      </c>
      <c r="E93" s="2164">
        <v>196</v>
      </c>
      <c r="F93" s="211" t="s">
        <v>1580</v>
      </c>
    </row>
    <row r="94" spans="1:7" ht="15" customHeight="1">
      <c r="A94" s="1643" t="s">
        <v>171</v>
      </c>
      <c r="B94" s="2164">
        <v>5351</v>
      </c>
      <c r="C94" s="2164">
        <v>2692</v>
      </c>
      <c r="D94" s="2164">
        <v>4283</v>
      </c>
      <c r="E94" s="2164">
        <v>2207</v>
      </c>
      <c r="F94" s="211" t="s">
        <v>172</v>
      </c>
    </row>
    <row r="95" spans="1:7" ht="15" customHeight="1">
      <c r="A95" s="1643" t="s">
        <v>173</v>
      </c>
      <c r="B95" s="2164">
        <v>848</v>
      </c>
      <c r="C95" s="2164">
        <v>404</v>
      </c>
      <c r="D95" s="2164">
        <v>609</v>
      </c>
      <c r="E95" s="2164">
        <v>287</v>
      </c>
      <c r="F95" s="211" t="s">
        <v>174</v>
      </c>
    </row>
    <row r="96" spans="1:7" ht="15" customHeight="1">
      <c r="A96" s="1643" t="s">
        <v>175</v>
      </c>
      <c r="B96" s="2164">
        <v>1302</v>
      </c>
      <c r="C96" s="2164">
        <v>486</v>
      </c>
      <c r="D96" s="2164">
        <v>1006</v>
      </c>
      <c r="E96" s="2164">
        <v>363</v>
      </c>
      <c r="F96" s="211" t="s">
        <v>176</v>
      </c>
    </row>
    <row r="97" spans="1:6" ht="15" customHeight="1">
      <c r="A97" s="1634" t="s">
        <v>177</v>
      </c>
      <c r="B97" s="1642">
        <f>SUM(B98:B101)</f>
        <v>2384</v>
      </c>
      <c r="C97" s="1642">
        <f>SUM(C98:C101)</f>
        <v>1141</v>
      </c>
      <c r="D97" s="1642">
        <f>SUM(D98:D101)</f>
        <v>1339</v>
      </c>
      <c r="E97" s="1642">
        <f>SUM(E98:E101)</f>
        <v>582</v>
      </c>
      <c r="F97" s="76" t="s">
        <v>178</v>
      </c>
    </row>
    <row r="98" spans="1:6" ht="15" customHeight="1">
      <c r="A98" s="1643" t="s">
        <v>179</v>
      </c>
      <c r="B98" s="2164">
        <v>147</v>
      </c>
      <c r="C98" s="2164">
        <v>88</v>
      </c>
      <c r="D98" s="2164">
        <v>43</v>
      </c>
      <c r="E98" s="2164">
        <v>29</v>
      </c>
      <c r="F98" s="211" t="s">
        <v>180</v>
      </c>
    </row>
    <row r="99" spans="1:6" ht="15" customHeight="1">
      <c r="A99" s="1643" t="s">
        <v>181</v>
      </c>
      <c r="B99" s="2164">
        <v>898</v>
      </c>
      <c r="C99" s="2164">
        <v>460</v>
      </c>
      <c r="D99" s="2164">
        <v>426</v>
      </c>
      <c r="E99" s="2164">
        <v>206</v>
      </c>
      <c r="F99" s="211" t="s">
        <v>182</v>
      </c>
    </row>
    <row r="100" spans="1:6" ht="15" customHeight="1">
      <c r="A100" s="1643" t="s">
        <v>183</v>
      </c>
      <c r="B100" s="2164">
        <v>978</v>
      </c>
      <c r="C100" s="2164">
        <v>384</v>
      </c>
      <c r="D100" s="2164">
        <v>853</v>
      </c>
      <c r="E100" s="2164">
        <v>335</v>
      </c>
      <c r="F100" s="211" t="s">
        <v>184</v>
      </c>
    </row>
    <row r="101" spans="1:6" ht="15" customHeight="1">
      <c r="A101" s="1643" t="s">
        <v>185</v>
      </c>
      <c r="B101" s="2164">
        <v>361</v>
      </c>
      <c r="C101" s="2164">
        <v>209</v>
      </c>
      <c r="D101" s="2164">
        <v>17</v>
      </c>
      <c r="E101" s="2164">
        <v>12</v>
      </c>
      <c r="F101" s="211" t="s">
        <v>186</v>
      </c>
    </row>
    <row r="102" spans="1:6" ht="15" customHeight="1">
      <c r="A102" s="1638" t="s">
        <v>187</v>
      </c>
      <c r="B102" s="1642">
        <f>SUM(B103:B106)</f>
        <v>1431</v>
      </c>
      <c r="C102" s="1642">
        <f>SUM(C103:C106)</f>
        <v>816</v>
      </c>
      <c r="D102" s="1642">
        <f>SUM(D103:D106)</f>
        <v>80</v>
      </c>
      <c r="E102" s="1642">
        <f>SUM(E103:E106)</f>
        <v>42</v>
      </c>
      <c r="F102" s="76" t="s">
        <v>188</v>
      </c>
    </row>
    <row r="103" spans="1:6" ht="15" customHeight="1">
      <c r="A103" s="1643" t="s">
        <v>189</v>
      </c>
      <c r="B103" s="2164">
        <v>252</v>
      </c>
      <c r="C103" s="2164">
        <v>153</v>
      </c>
      <c r="D103" s="2164">
        <v>0</v>
      </c>
      <c r="E103" s="2164">
        <v>0</v>
      </c>
      <c r="F103" s="211" t="s">
        <v>190</v>
      </c>
    </row>
    <row r="104" spans="1:6" ht="15" customHeight="1">
      <c r="A104" s="1643" t="s">
        <v>191</v>
      </c>
      <c r="B104" s="2164">
        <v>235</v>
      </c>
      <c r="C104" s="2164">
        <v>122</v>
      </c>
      <c r="D104" s="2164">
        <v>9</v>
      </c>
      <c r="E104" s="2164">
        <v>2</v>
      </c>
      <c r="F104" s="211" t="s">
        <v>192</v>
      </c>
    </row>
    <row r="105" spans="1:6" ht="15" customHeight="1">
      <c r="A105" s="1643" t="s">
        <v>2053</v>
      </c>
      <c r="B105" s="2164">
        <v>855</v>
      </c>
      <c r="C105" s="2164">
        <v>486</v>
      </c>
      <c r="D105" s="2164">
        <v>31</v>
      </c>
      <c r="E105" s="2164">
        <v>17</v>
      </c>
      <c r="F105" s="211" t="s">
        <v>193</v>
      </c>
    </row>
    <row r="106" spans="1:6" ht="15" customHeight="1">
      <c r="A106" s="1643" t="s">
        <v>194</v>
      </c>
      <c r="B106" s="2164">
        <v>89</v>
      </c>
      <c r="C106" s="2164">
        <v>55</v>
      </c>
      <c r="D106" s="2164">
        <v>40</v>
      </c>
      <c r="E106" s="2164">
        <v>23</v>
      </c>
      <c r="F106" s="211" t="s">
        <v>195</v>
      </c>
    </row>
    <row r="107" spans="1:6" ht="15" customHeight="1">
      <c r="A107" s="1634" t="s">
        <v>196</v>
      </c>
      <c r="B107" s="1642">
        <f>SUM(B108:B109)</f>
        <v>523</v>
      </c>
      <c r="C107" s="1642">
        <f>SUM(C108:C109)</f>
        <v>322</v>
      </c>
      <c r="D107" s="1642">
        <f>SUM(D108:D109)</f>
        <v>31</v>
      </c>
      <c r="E107" s="1642">
        <f>SUM(E108:E109)</f>
        <v>14</v>
      </c>
      <c r="F107" s="76" t="s">
        <v>197</v>
      </c>
    </row>
    <row r="108" spans="1:6" ht="15" customHeight="1">
      <c r="A108" s="1646" t="s">
        <v>198</v>
      </c>
      <c r="B108" s="2164">
        <v>23</v>
      </c>
      <c r="C108" s="2164">
        <v>12</v>
      </c>
      <c r="D108" s="2164">
        <v>23</v>
      </c>
      <c r="E108" s="2164">
        <v>12</v>
      </c>
      <c r="F108" s="82" t="s">
        <v>2052</v>
      </c>
    </row>
    <row r="109" spans="1:6" ht="15" customHeight="1">
      <c r="A109" s="1640" t="s">
        <v>200</v>
      </c>
      <c r="B109" s="2164">
        <v>500</v>
      </c>
      <c r="C109" s="2164">
        <v>310</v>
      </c>
      <c r="D109" s="2164">
        <v>8</v>
      </c>
      <c r="E109" s="2164">
        <v>2</v>
      </c>
      <c r="F109" s="82" t="s">
        <v>2050</v>
      </c>
    </row>
    <row r="110" spans="1:6" ht="15" customHeight="1">
      <c r="A110" s="1647" t="s">
        <v>214</v>
      </c>
      <c r="B110" s="1648">
        <f>'prim 6'!B47+'prim 6'!B39+'prim 6'!B29+'prim 6'!B20+'prim 6'!B11+'prim 6'!B107+'prim 6'!B102+'prim 6'!B97+'prim 6'!B90+'prim 6'!B84+'prim 6'!B75+'prim 6'!B65</f>
        <v>149031</v>
      </c>
      <c r="C110" s="1648">
        <f>'prim 6'!C47+'prim 6'!C39+'prim 6'!C29+'prim 6'!C20+'prim 6'!C11+'prim 6'!C107+'prim 6'!C102+'prim 6'!C97+'prim 6'!C90+'prim 6'!C84+'prim 6'!C75+'prim 6'!C65</f>
        <v>88067</v>
      </c>
      <c r="D110" s="1648">
        <f>'prim 6'!D47+'prim 6'!D39+'prim 6'!D29+'prim 6'!D20+'prim 6'!D11+'prim 6'!D107+'prim 6'!D102+'prim 6'!D97+'prim 6'!D90+'prim 6'!D84+'prim 6'!D75+'prim 6'!D65</f>
        <v>93631</v>
      </c>
      <c r="E110" s="1648">
        <f>'prim 6'!E47+'prim 6'!E39+'prim 6'!E29+'prim 6'!E20+'prim 6'!E11+'prim 6'!E107+'prim 6'!E102+'prim 6'!E97+'prim 6'!E90+'prim 6'!E84+'prim 6'!E75+'prim 6'!E65</f>
        <v>51681</v>
      </c>
      <c r="F110" s="216" t="s">
        <v>11</v>
      </c>
    </row>
    <row r="111" spans="1:6" ht="15" customHeight="1">
      <c r="A111" s="121"/>
      <c r="B111" s="269"/>
      <c r="C111" s="269"/>
      <c r="D111" s="270"/>
      <c r="E111" s="270"/>
      <c r="F111" s="271"/>
    </row>
    <row r="112" spans="1:6" ht="15" customHeight="1">
      <c r="A112" s="121"/>
      <c r="B112" s="269"/>
      <c r="C112" s="269"/>
      <c r="D112" s="270"/>
      <c r="E112" s="270"/>
      <c r="F112" s="272"/>
    </row>
    <row r="113" spans="1:6" ht="15" customHeight="1">
      <c r="A113" s="22" t="s">
        <v>1578</v>
      </c>
      <c r="B113" s="22"/>
      <c r="C113" s="22"/>
      <c r="D113" s="2"/>
      <c r="E113" s="23" t="s">
        <v>258</v>
      </c>
      <c r="F113" s="23" t="s">
        <v>1577</v>
      </c>
    </row>
    <row r="114" spans="1:6" ht="15" customHeight="1">
      <c r="A114" s="121"/>
      <c r="B114" s="269"/>
      <c r="C114" s="269"/>
      <c r="D114" s="270"/>
      <c r="E114" s="270"/>
      <c r="F114" s="272"/>
    </row>
    <row r="115" spans="1:6" ht="15" customHeight="1">
      <c r="A115" s="121"/>
      <c r="B115" s="269"/>
      <c r="C115" s="269"/>
      <c r="D115" s="270"/>
      <c r="E115" s="270"/>
      <c r="F115" s="272"/>
    </row>
    <row r="116" spans="1:6" ht="15" customHeight="1"/>
    <row r="117" spans="1:6" ht="15" customHeight="1"/>
    <row r="118" spans="1:6" ht="15" customHeight="1"/>
    <row r="119" spans="1:6" ht="15" customHeight="1"/>
    <row r="120" spans="1:6" ht="15" customHeight="1"/>
    <row r="121" spans="1:6" ht="15" customHeight="1"/>
    <row r="122" spans="1:6" ht="15" customHeight="1"/>
    <row r="123" spans="1:6" ht="15" customHeight="1"/>
    <row r="124" spans="1:6" ht="15" customHeight="1"/>
    <row r="125" spans="1:6" ht="15" customHeight="1"/>
    <row r="126" spans="1:6" ht="15" customHeight="1"/>
    <row r="127" spans="1:6" ht="15" customHeight="1"/>
    <row r="128" spans="1:6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</sheetData>
  <mergeCells count="2">
    <mergeCell ref="E3:F3"/>
    <mergeCell ref="E57:F57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  <rowBreaks count="1" manualBreakCount="1">
    <brk id="54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 syncVertical="1" syncRef="A1">
    <tabColor theme="5" tint="-0.249977111117893"/>
  </sheetPr>
  <dimension ref="A1:G85"/>
  <sheetViews>
    <sheetView showGridLines="0" showWhiteSpace="0" zoomScale="90" zoomScaleNormal="90" zoomScalePageLayoutView="70" workbookViewId="0"/>
  </sheetViews>
  <sheetFormatPr baseColWidth="10" defaultColWidth="11" defaultRowHeight="12.75"/>
  <cols>
    <col min="1" max="1" width="33.7109375" style="280" customWidth="1"/>
    <col min="2" max="2" width="13.140625" style="280" customWidth="1"/>
    <col min="3" max="4" width="13.140625" style="278" customWidth="1"/>
    <col min="5" max="5" width="13.140625" style="279" customWidth="1"/>
    <col min="6" max="6" width="34.7109375" style="280" customWidth="1"/>
    <col min="7" max="7" width="11.42578125" style="121" customWidth="1"/>
    <col min="8" max="8" width="12.7109375" style="280" customWidth="1"/>
    <col min="9" max="18" width="9.85546875" style="280" customWidth="1"/>
    <col min="19" max="22" width="11" style="280" customWidth="1"/>
    <col min="23" max="23" width="14.42578125" style="280" customWidth="1"/>
    <col min="24" max="24" width="4.140625" style="280" customWidth="1"/>
    <col min="25" max="25" width="13.28515625" style="280" customWidth="1"/>
    <col min="26" max="26" width="28.140625" style="280" customWidth="1"/>
    <col min="27" max="27" width="11" style="280" customWidth="1"/>
    <col min="28" max="28" width="14.42578125" style="280" customWidth="1"/>
    <col min="29" max="29" width="4.140625" style="280" customWidth="1"/>
    <col min="30" max="31" width="11" style="280" customWidth="1"/>
    <col min="32" max="32" width="14.42578125" style="280" customWidth="1"/>
    <col min="33" max="33" width="4.140625" style="280" customWidth="1"/>
    <col min="34" max="34" width="14.42578125" style="280" customWidth="1"/>
    <col min="35" max="16384" width="11" style="280"/>
  </cols>
  <sheetData>
    <row r="1" spans="1:7" ht="24.75" customHeight="1">
      <c r="A1" s="277" t="s">
        <v>218</v>
      </c>
      <c r="B1" s="277"/>
      <c r="F1" s="120" t="s">
        <v>219</v>
      </c>
    </row>
    <row r="2" spans="1:7" ht="18.95" customHeight="1">
      <c r="A2" s="281"/>
      <c r="B2" s="281"/>
      <c r="C2" s="282"/>
      <c r="D2" s="282"/>
      <c r="E2" s="283"/>
      <c r="F2" s="284"/>
    </row>
    <row r="3" spans="1:7" ht="18.95" customHeight="1">
      <c r="A3" s="255" t="s">
        <v>265</v>
      </c>
      <c r="B3" s="255"/>
      <c r="C3" s="285"/>
      <c r="D3" s="285"/>
      <c r="E3" s="286"/>
      <c r="F3" s="287" t="s">
        <v>266</v>
      </c>
    </row>
    <row r="4" spans="1:7" ht="18.95" customHeight="1">
      <c r="A4" s="1684" t="s">
        <v>1957</v>
      </c>
      <c r="B4" s="288"/>
      <c r="F4" s="1683" t="s">
        <v>1956</v>
      </c>
    </row>
    <row r="5" spans="1:7" ht="18.95" customHeight="1">
      <c r="A5" s="289"/>
      <c r="B5" s="289"/>
      <c r="C5" s="290"/>
      <c r="D5" s="290"/>
      <c r="E5" s="134"/>
      <c r="F5" s="291"/>
    </row>
    <row r="6" spans="1:7" ht="16.5" customHeight="1">
      <c r="A6" s="292"/>
      <c r="B6" s="2244" t="str">
        <f>LEFT(C6,4)+1&amp;"-"&amp;RIGHT(C6,4)+1</f>
        <v>2025-2024</v>
      </c>
      <c r="C6" s="2244" t="str">
        <f>LEFT(D6,4)+1&amp;"-"&amp;RIGHT(D6,4)+1</f>
        <v>2024-2023</v>
      </c>
      <c r="D6" s="2245" t="str">
        <f>LEFT(E6,4)+1&amp;"-"&amp;RIGHT(E6,4)+1</f>
        <v>2023-2022</v>
      </c>
      <c r="E6" s="2245" t="s">
        <v>2310</v>
      </c>
      <c r="F6" s="291"/>
      <c r="G6" s="293"/>
    </row>
    <row r="7" spans="1:7" ht="6.75" customHeight="1">
      <c r="A7" s="294" t="s">
        <v>248</v>
      </c>
      <c r="B7" s="294"/>
      <c r="C7" s="294"/>
      <c r="D7" s="280"/>
      <c r="E7" s="280"/>
      <c r="F7" s="291"/>
      <c r="G7" s="280"/>
    </row>
    <row r="8" spans="1:7" ht="15" customHeight="1">
      <c r="A8" s="2246" t="s">
        <v>2313</v>
      </c>
      <c r="B8" s="2246"/>
      <c r="C8" s="2246"/>
      <c r="D8" s="289"/>
      <c r="E8" s="289"/>
      <c r="F8" s="295" t="s">
        <v>267</v>
      </c>
      <c r="G8" s="143"/>
    </row>
    <row r="9" spans="1:7" s="296" customFormat="1" ht="15" customHeight="1">
      <c r="A9" s="2415" t="s">
        <v>207</v>
      </c>
      <c r="B9" s="2416">
        <v>573481</v>
      </c>
      <c r="C9" s="2416">
        <v>605032</v>
      </c>
      <c r="D9" s="2416">
        <v>649662</v>
      </c>
      <c r="E9" s="2416">
        <v>696313</v>
      </c>
      <c r="F9" s="2417" t="s">
        <v>268</v>
      </c>
      <c r="G9" s="143"/>
    </row>
    <row r="10" spans="1:7" ht="15" customHeight="1">
      <c r="A10" s="2418" t="s">
        <v>269</v>
      </c>
      <c r="B10" s="2419">
        <v>274757</v>
      </c>
      <c r="C10" s="2419">
        <v>292101</v>
      </c>
      <c r="D10" s="2419">
        <v>312701</v>
      </c>
      <c r="E10" s="2419">
        <v>334143</v>
      </c>
      <c r="F10" s="2420" t="s">
        <v>270</v>
      </c>
      <c r="G10" s="143"/>
    </row>
    <row r="11" spans="1:7" s="296" customFormat="1" ht="15" customHeight="1">
      <c r="A11" s="2415" t="s">
        <v>2314</v>
      </c>
      <c r="B11" s="2416">
        <v>55805</v>
      </c>
      <c r="C11" s="2416">
        <v>66480</v>
      </c>
      <c r="D11" s="2416">
        <v>79220</v>
      </c>
      <c r="E11" s="2416">
        <v>85306</v>
      </c>
      <c r="F11" s="2417" t="s">
        <v>2315</v>
      </c>
      <c r="G11" s="143"/>
    </row>
    <row r="12" spans="1:7" ht="15" customHeight="1">
      <c r="A12" s="2418" t="s">
        <v>269</v>
      </c>
      <c r="B12" s="2419">
        <v>21855</v>
      </c>
      <c r="C12" s="2419">
        <v>25862</v>
      </c>
      <c r="D12" s="2419">
        <v>30939</v>
      </c>
      <c r="E12" s="2419">
        <v>32908</v>
      </c>
      <c r="F12" s="2420" t="s">
        <v>270</v>
      </c>
      <c r="G12" s="143"/>
    </row>
    <row r="13" spans="1:7" s="296" customFormat="1" ht="15" customHeight="1">
      <c r="A13" s="2415" t="s">
        <v>2360</v>
      </c>
      <c r="B13" s="2416"/>
      <c r="C13" s="2421">
        <v>5571</v>
      </c>
      <c r="D13" s="2421">
        <v>1931</v>
      </c>
      <c r="E13" s="2421">
        <v>15756</v>
      </c>
      <c r="F13" s="2417" t="s">
        <v>2361</v>
      </c>
      <c r="G13" s="143"/>
    </row>
    <row r="14" spans="1:7" ht="15" customHeight="1">
      <c r="A14" s="2418" t="s">
        <v>269</v>
      </c>
      <c r="B14" s="2419"/>
      <c r="C14" s="2422">
        <v>2550</v>
      </c>
      <c r="D14" s="2422">
        <v>783</v>
      </c>
      <c r="E14" s="2422">
        <v>7207</v>
      </c>
      <c r="F14" s="2420" t="s">
        <v>270</v>
      </c>
      <c r="G14" s="143"/>
    </row>
    <row r="15" spans="1:7" ht="9.6" customHeight="1">
      <c r="A15" s="2418"/>
      <c r="B15" s="2419"/>
      <c r="C15" s="2419"/>
      <c r="D15" s="2419"/>
      <c r="E15" s="2419"/>
      <c r="F15" s="2420"/>
      <c r="G15" s="143"/>
    </row>
    <row r="16" spans="1:7" ht="15" customHeight="1">
      <c r="A16" s="2415" t="s">
        <v>2316</v>
      </c>
      <c r="B16" s="2419"/>
      <c r="C16" s="2419"/>
      <c r="D16" s="2419"/>
      <c r="E16" s="2419"/>
      <c r="F16" s="2417" t="s">
        <v>271</v>
      </c>
      <c r="G16" s="143"/>
    </row>
    <row r="17" spans="1:7" s="296" customFormat="1" ht="15" customHeight="1">
      <c r="A17" s="2415" t="s">
        <v>207</v>
      </c>
      <c r="B17" s="2416">
        <v>580662</v>
      </c>
      <c r="C17" s="2416">
        <v>623169</v>
      </c>
      <c r="D17" s="2416">
        <v>659257</v>
      </c>
      <c r="E17" s="2416">
        <v>638063</v>
      </c>
      <c r="F17" s="2417" t="s">
        <v>268</v>
      </c>
      <c r="G17" s="143"/>
    </row>
    <row r="18" spans="1:7" ht="15" customHeight="1">
      <c r="A18" s="2418" t="s">
        <v>269</v>
      </c>
      <c r="B18" s="2419">
        <v>280242</v>
      </c>
      <c r="C18" s="2419">
        <v>300462</v>
      </c>
      <c r="D18" s="2419">
        <v>317865</v>
      </c>
      <c r="E18" s="2419">
        <v>305406</v>
      </c>
      <c r="F18" s="2420" t="s">
        <v>270</v>
      </c>
      <c r="G18" s="143"/>
    </row>
    <row r="19" spans="1:7" s="296" customFormat="1" ht="15" customHeight="1">
      <c r="A19" s="2415" t="s">
        <v>2314</v>
      </c>
      <c r="B19" s="2416">
        <v>44769</v>
      </c>
      <c r="C19" s="2416">
        <v>50595</v>
      </c>
      <c r="D19" s="2416">
        <v>55100</v>
      </c>
      <c r="E19" s="2416">
        <v>76705</v>
      </c>
      <c r="F19" s="2417" t="s">
        <v>2315</v>
      </c>
      <c r="G19" s="143"/>
    </row>
    <row r="20" spans="1:7" ht="15" customHeight="1">
      <c r="A20" s="2418" t="s">
        <v>269</v>
      </c>
      <c r="B20" s="2419">
        <v>16739</v>
      </c>
      <c r="C20" s="2419">
        <v>19070</v>
      </c>
      <c r="D20" s="2419">
        <v>20937</v>
      </c>
      <c r="E20" s="2419">
        <v>28417</v>
      </c>
      <c r="F20" s="2420" t="s">
        <v>270</v>
      </c>
      <c r="G20" s="143"/>
    </row>
    <row r="21" spans="1:7" s="296" customFormat="1" ht="15" customHeight="1">
      <c r="A21" s="2415" t="s">
        <v>2360</v>
      </c>
      <c r="B21" s="2416"/>
      <c r="C21" s="2421">
        <v>5195</v>
      </c>
      <c r="D21" s="2421">
        <v>4431</v>
      </c>
      <c r="E21" s="2421">
        <v>4383</v>
      </c>
      <c r="F21" s="2417" t="s">
        <v>2361</v>
      </c>
      <c r="G21" s="143"/>
    </row>
    <row r="22" spans="1:7" ht="15" customHeight="1">
      <c r="A22" s="2418" t="s">
        <v>269</v>
      </c>
      <c r="B22" s="2419"/>
      <c r="C22" s="2422">
        <v>2288</v>
      </c>
      <c r="D22" s="2422">
        <v>1882</v>
      </c>
      <c r="E22" s="2422">
        <v>1933</v>
      </c>
      <c r="F22" s="2420" t="s">
        <v>270</v>
      </c>
      <c r="G22" s="143"/>
    </row>
    <row r="23" spans="1:7" ht="9" customHeight="1">
      <c r="A23" s="2418"/>
      <c r="B23" s="2419"/>
      <c r="C23" s="2419"/>
      <c r="D23" s="2419"/>
      <c r="E23" s="2419"/>
      <c r="F23" s="2420"/>
      <c r="G23" s="143"/>
    </row>
    <row r="24" spans="1:7" ht="15" customHeight="1">
      <c r="A24" s="2415" t="s">
        <v>2317</v>
      </c>
      <c r="B24" s="2419"/>
      <c r="C24" s="2419"/>
      <c r="D24" s="2419"/>
      <c r="E24" s="2419"/>
      <c r="F24" s="2417" t="s">
        <v>272</v>
      </c>
      <c r="G24" s="143"/>
    </row>
    <row r="25" spans="1:7" s="296" customFormat="1" ht="15" customHeight="1">
      <c r="A25" s="2415" t="s">
        <v>207</v>
      </c>
      <c r="B25" s="2416">
        <v>618847</v>
      </c>
      <c r="C25" s="2416">
        <v>655581</v>
      </c>
      <c r="D25" s="2416">
        <v>635560</v>
      </c>
      <c r="E25" s="2416">
        <v>647774</v>
      </c>
      <c r="F25" s="2417" t="s">
        <v>268</v>
      </c>
      <c r="G25" s="143"/>
    </row>
    <row r="26" spans="1:7" ht="15" customHeight="1">
      <c r="A26" s="2418" t="s">
        <v>269</v>
      </c>
      <c r="B26" s="2419">
        <v>297369</v>
      </c>
      <c r="C26" s="2419">
        <v>314930</v>
      </c>
      <c r="D26" s="2419">
        <v>302883</v>
      </c>
      <c r="E26" s="2419">
        <v>310931</v>
      </c>
      <c r="F26" s="2420" t="s">
        <v>270</v>
      </c>
      <c r="G26" s="143"/>
    </row>
    <row r="27" spans="1:7" s="296" customFormat="1" ht="15" customHeight="1">
      <c r="A27" s="2415" t="s">
        <v>2314</v>
      </c>
      <c r="B27" s="2416">
        <v>41871</v>
      </c>
      <c r="C27" s="2416">
        <v>45594</v>
      </c>
      <c r="D27" s="2416">
        <v>54633</v>
      </c>
      <c r="E27" s="2416">
        <v>68854</v>
      </c>
      <c r="F27" s="2417" t="s">
        <v>2315</v>
      </c>
      <c r="G27" s="143"/>
    </row>
    <row r="28" spans="1:7" ht="15" customHeight="1">
      <c r="A28" s="2418" t="s">
        <v>269</v>
      </c>
      <c r="B28" s="2419">
        <v>14389</v>
      </c>
      <c r="C28" s="2419">
        <v>15638</v>
      </c>
      <c r="D28" s="2419">
        <v>19308</v>
      </c>
      <c r="E28" s="2419">
        <v>23195</v>
      </c>
      <c r="F28" s="2420" t="s">
        <v>270</v>
      </c>
      <c r="G28" s="143"/>
    </row>
    <row r="29" spans="1:7" s="296" customFormat="1" ht="15" customHeight="1">
      <c r="A29" s="2415" t="s">
        <v>2360</v>
      </c>
      <c r="B29" s="2416"/>
      <c r="C29" s="2421">
        <v>6314</v>
      </c>
      <c r="D29" s="2421">
        <v>4950</v>
      </c>
      <c r="E29" s="2421">
        <v>5248</v>
      </c>
      <c r="F29" s="2417" t="s">
        <v>2361</v>
      </c>
      <c r="G29" s="143"/>
    </row>
    <row r="30" spans="1:7" ht="15" customHeight="1">
      <c r="A30" s="2418" t="s">
        <v>269</v>
      </c>
      <c r="B30" s="2419"/>
      <c r="C30" s="2422">
        <v>2575</v>
      </c>
      <c r="D30" s="2422">
        <v>2011</v>
      </c>
      <c r="E30" s="2422">
        <v>2209</v>
      </c>
      <c r="F30" s="2420" t="s">
        <v>270</v>
      </c>
      <c r="G30" s="143"/>
    </row>
    <row r="31" spans="1:7" ht="9.9499999999999993" customHeight="1">
      <c r="A31" s="2418"/>
      <c r="B31" s="2419"/>
      <c r="C31" s="2419"/>
      <c r="D31" s="2419"/>
      <c r="E31" s="2419"/>
      <c r="F31" s="2420"/>
      <c r="G31" s="143"/>
    </row>
    <row r="32" spans="1:7" ht="15" customHeight="1">
      <c r="A32" s="2415" t="s">
        <v>2318</v>
      </c>
      <c r="B32" s="2419"/>
      <c r="C32" s="2419"/>
      <c r="D32" s="2419"/>
      <c r="E32" s="2419"/>
      <c r="F32" s="2417" t="s">
        <v>273</v>
      </c>
      <c r="G32" s="143"/>
    </row>
    <row r="33" spans="1:7" s="296" customFormat="1" ht="15" customHeight="1">
      <c r="A33" s="2415" t="s">
        <v>207</v>
      </c>
      <c r="B33" s="2416">
        <v>641415</v>
      </c>
      <c r="C33" s="2416">
        <v>626291</v>
      </c>
      <c r="D33" s="2416">
        <v>635124</v>
      </c>
      <c r="E33" s="2416">
        <v>644022</v>
      </c>
      <c r="F33" s="2417" t="s">
        <v>268</v>
      </c>
      <c r="G33" s="143"/>
    </row>
    <row r="34" spans="1:7" ht="15" customHeight="1">
      <c r="A34" s="2418" t="s">
        <v>269</v>
      </c>
      <c r="B34" s="2419">
        <v>308836</v>
      </c>
      <c r="C34" s="2419">
        <v>299109</v>
      </c>
      <c r="D34" s="2419">
        <v>305105</v>
      </c>
      <c r="E34" s="2419">
        <v>307984</v>
      </c>
      <c r="F34" s="2420" t="s">
        <v>270</v>
      </c>
      <c r="G34" s="143"/>
    </row>
    <row r="35" spans="1:7" s="296" customFormat="1" ht="15" customHeight="1">
      <c r="A35" s="2415" t="s">
        <v>2314</v>
      </c>
      <c r="B35" s="2416">
        <v>30281</v>
      </c>
      <c r="C35" s="2416">
        <v>36843</v>
      </c>
      <c r="D35" s="2416">
        <v>42874</v>
      </c>
      <c r="E35" s="2416">
        <v>59070</v>
      </c>
      <c r="F35" s="2417" t="s">
        <v>2315</v>
      </c>
      <c r="G35" s="143"/>
    </row>
    <row r="36" spans="1:7" ht="15" customHeight="1">
      <c r="A36" s="2418" t="s">
        <v>269</v>
      </c>
      <c r="B36" s="2419">
        <v>9343</v>
      </c>
      <c r="C36" s="2419">
        <v>11942</v>
      </c>
      <c r="D36" s="2419">
        <v>13905</v>
      </c>
      <c r="E36" s="2419">
        <v>17665</v>
      </c>
      <c r="F36" s="2420" t="s">
        <v>270</v>
      </c>
      <c r="G36" s="143"/>
    </row>
    <row r="37" spans="1:7" s="296" customFormat="1" ht="15" customHeight="1">
      <c r="A37" s="2415" t="s">
        <v>2360</v>
      </c>
      <c r="B37" s="2416"/>
      <c r="C37" s="2421">
        <v>8568</v>
      </c>
      <c r="D37" s="2421">
        <v>6814</v>
      </c>
      <c r="E37" s="2421">
        <v>7277</v>
      </c>
      <c r="F37" s="2417" t="s">
        <v>2361</v>
      </c>
      <c r="G37" s="143"/>
    </row>
    <row r="38" spans="1:7" ht="15" customHeight="1">
      <c r="A38" s="2418" t="s">
        <v>269</v>
      </c>
      <c r="B38" s="2419"/>
      <c r="C38" s="2422">
        <v>3317</v>
      </c>
      <c r="D38" s="2422">
        <v>2648</v>
      </c>
      <c r="E38" s="2422">
        <v>2947</v>
      </c>
      <c r="F38" s="2420" t="s">
        <v>270</v>
      </c>
      <c r="G38" s="143"/>
    </row>
    <row r="39" spans="1:7" ht="6.6" customHeight="1">
      <c r="A39" s="2418"/>
      <c r="B39" s="2419"/>
      <c r="C39" s="2419"/>
      <c r="D39" s="2419"/>
      <c r="E39" s="2419"/>
      <c r="F39" s="2420"/>
      <c r="G39" s="143"/>
    </row>
    <row r="40" spans="1:7" ht="15" customHeight="1">
      <c r="A40" s="2415" t="s">
        <v>2319</v>
      </c>
      <c r="B40" s="2419"/>
      <c r="C40" s="2419"/>
      <c r="D40" s="2419"/>
      <c r="E40" s="2419"/>
      <c r="F40" s="2417" t="s">
        <v>274</v>
      </c>
      <c r="G40" s="143"/>
    </row>
    <row r="41" spans="1:7" s="296" customFormat="1" ht="15" customHeight="1">
      <c r="A41" s="2415" t="s">
        <v>207</v>
      </c>
      <c r="B41" s="2416">
        <v>617072</v>
      </c>
      <c r="C41" s="2416">
        <v>629996</v>
      </c>
      <c r="D41" s="2416">
        <v>636037</v>
      </c>
      <c r="E41" s="2416">
        <v>645077</v>
      </c>
      <c r="F41" s="2417" t="s">
        <v>268</v>
      </c>
      <c r="G41" s="143"/>
    </row>
    <row r="42" spans="1:7" ht="15" customHeight="1">
      <c r="A42" s="2418" t="s">
        <v>269</v>
      </c>
      <c r="B42" s="2419">
        <v>295525</v>
      </c>
      <c r="C42" s="2419">
        <v>302846</v>
      </c>
      <c r="D42" s="2419">
        <v>304606</v>
      </c>
      <c r="E42" s="2419">
        <v>309537</v>
      </c>
      <c r="F42" s="2420" t="s">
        <v>270</v>
      </c>
      <c r="G42" s="143"/>
    </row>
    <row r="43" spans="1:7" s="296" customFormat="1" ht="15" customHeight="1">
      <c r="A43" s="2415" t="s">
        <v>2314</v>
      </c>
      <c r="B43" s="2416">
        <v>27025</v>
      </c>
      <c r="C43" s="2416">
        <v>33253</v>
      </c>
      <c r="D43" s="2416">
        <v>38032</v>
      </c>
      <c r="E43" s="2416">
        <v>46584</v>
      </c>
      <c r="F43" s="2417" t="s">
        <v>2315</v>
      </c>
      <c r="G43" s="143"/>
    </row>
    <row r="44" spans="1:7" ht="15" customHeight="1">
      <c r="A44" s="2418" t="s">
        <v>269</v>
      </c>
      <c r="B44" s="2419">
        <v>7832</v>
      </c>
      <c r="C44" s="2419">
        <v>10095</v>
      </c>
      <c r="D44" s="2419">
        <v>11552</v>
      </c>
      <c r="E44" s="2419">
        <v>12982</v>
      </c>
      <c r="F44" s="2420" t="s">
        <v>270</v>
      </c>
      <c r="G44" s="143"/>
    </row>
    <row r="45" spans="1:7" s="296" customFormat="1" ht="15" customHeight="1">
      <c r="A45" s="2415" t="s">
        <v>2360</v>
      </c>
      <c r="B45" s="2416"/>
      <c r="C45" s="2421">
        <v>13812</v>
      </c>
      <c r="D45" s="2421">
        <v>10828</v>
      </c>
      <c r="E45" s="2421">
        <v>11630</v>
      </c>
      <c r="F45" s="2417" t="s">
        <v>2361</v>
      </c>
      <c r="G45" s="143"/>
    </row>
    <row r="46" spans="1:7" ht="15" customHeight="1">
      <c r="A46" s="2418" t="s">
        <v>269</v>
      </c>
      <c r="B46" s="2419"/>
      <c r="C46" s="2422">
        <v>5361</v>
      </c>
      <c r="D46" s="2422">
        <v>4315</v>
      </c>
      <c r="E46" s="2422">
        <v>4585</v>
      </c>
      <c r="F46" s="2420" t="s">
        <v>270</v>
      </c>
      <c r="G46" s="143"/>
    </row>
    <row r="47" spans="1:7" ht="8.1" customHeight="1">
      <c r="A47" s="2418"/>
      <c r="B47" s="2419"/>
      <c r="C47" s="2419"/>
      <c r="D47" s="2419"/>
      <c r="E47" s="2419"/>
      <c r="F47" s="2420"/>
      <c r="G47" s="143"/>
    </row>
    <row r="48" spans="1:7" ht="15" customHeight="1">
      <c r="A48" s="2415" t="s">
        <v>2320</v>
      </c>
      <c r="B48" s="2419"/>
      <c r="C48" s="2419"/>
      <c r="D48" s="2419"/>
      <c r="E48" s="2419"/>
      <c r="F48" s="2417" t="s">
        <v>275</v>
      </c>
      <c r="G48" s="143"/>
    </row>
    <row r="49" spans="1:7" s="296" customFormat="1" ht="15" customHeight="1">
      <c r="A49" s="2415" t="s">
        <v>207</v>
      </c>
      <c r="B49" s="2416">
        <v>612021</v>
      </c>
      <c r="C49" s="2416">
        <v>625152</v>
      </c>
      <c r="D49" s="2416">
        <v>633493</v>
      </c>
      <c r="E49" s="2416">
        <v>603349</v>
      </c>
      <c r="F49" s="2417" t="s">
        <v>268</v>
      </c>
      <c r="G49" s="143"/>
    </row>
    <row r="50" spans="1:7" ht="15" customHeight="1">
      <c r="A50" s="2418" t="s">
        <v>269</v>
      </c>
      <c r="B50" s="2419">
        <v>297010</v>
      </c>
      <c r="C50" s="2419">
        <v>301634</v>
      </c>
      <c r="D50" s="2419">
        <v>306095</v>
      </c>
      <c r="E50" s="2419">
        <v>291360</v>
      </c>
      <c r="F50" s="2420" t="s">
        <v>270</v>
      </c>
      <c r="G50" s="143"/>
    </row>
    <row r="51" spans="1:7" s="296" customFormat="1" ht="15" customHeight="1">
      <c r="A51" s="2415" t="s">
        <v>2314</v>
      </c>
      <c r="B51" s="2416">
        <v>19703</v>
      </c>
      <c r="C51" s="2416">
        <v>27705</v>
      </c>
      <c r="D51" s="2416">
        <v>33877</v>
      </c>
      <c r="E51" s="2416">
        <v>37386</v>
      </c>
      <c r="F51" s="2417" t="s">
        <v>2315</v>
      </c>
      <c r="G51" s="143"/>
    </row>
    <row r="52" spans="1:7" ht="15" customHeight="1">
      <c r="A52" s="2418" t="s">
        <v>269</v>
      </c>
      <c r="B52" s="2419">
        <v>5919</v>
      </c>
      <c r="C52" s="2419">
        <v>9052</v>
      </c>
      <c r="D52" s="2419">
        <v>10801</v>
      </c>
      <c r="E52" s="2419">
        <v>11230</v>
      </c>
      <c r="F52" s="2420" t="s">
        <v>270</v>
      </c>
      <c r="G52" s="143"/>
    </row>
    <row r="53" spans="1:7" s="296" customFormat="1" ht="15" customHeight="1">
      <c r="A53" s="2415" t="s">
        <v>2360</v>
      </c>
      <c r="B53" s="2416"/>
      <c r="C53" s="2421">
        <v>33336</v>
      </c>
      <c r="D53" s="2421">
        <v>29865</v>
      </c>
      <c r="E53" s="2421">
        <v>31939</v>
      </c>
      <c r="F53" s="2417" t="s">
        <v>2361</v>
      </c>
      <c r="G53" s="143"/>
    </row>
    <row r="54" spans="1:7" ht="15" customHeight="1">
      <c r="A54" s="2418" t="s">
        <v>269</v>
      </c>
      <c r="B54" s="2419"/>
      <c r="C54" s="2422">
        <v>16986</v>
      </c>
      <c r="D54" s="2422">
        <v>16537</v>
      </c>
      <c r="E54" s="2422">
        <v>17923</v>
      </c>
      <c r="F54" s="2420" t="s">
        <v>270</v>
      </c>
      <c r="G54" s="143"/>
    </row>
    <row r="55" spans="1:7" ht="15" customHeight="1">
      <c r="A55" s="2418"/>
      <c r="B55" s="2419"/>
      <c r="C55" s="2419"/>
      <c r="D55" s="2419"/>
      <c r="E55" s="2419"/>
      <c r="F55" s="2420"/>
      <c r="G55" s="143"/>
    </row>
    <row r="56" spans="1:7" ht="15" customHeight="1">
      <c r="A56" s="2423" t="s">
        <v>276</v>
      </c>
      <c r="B56" s="2419"/>
      <c r="C56" s="2419"/>
      <c r="D56" s="2419"/>
      <c r="E56" s="2419"/>
      <c r="F56" s="2417" t="s">
        <v>11</v>
      </c>
      <c r="G56" s="143"/>
    </row>
    <row r="57" spans="1:7" ht="15" customHeight="1">
      <c r="A57" s="2423" t="s">
        <v>277</v>
      </c>
      <c r="B57" s="566">
        <f t="shared" ref="B57:D60" si="0">B9+B17+B25+B33+B41+B49</f>
        <v>3643498</v>
      </c>
      <c r="C57" s="566">
        <f t="shared" si="0"/>
        <v>3765221</v>
      </c>
      <c r="D57" s="566">
        <f t="shared" si="0"/>
        <v>3849133</v>
      </c>
      <c r="E57" s="566">
        <v>3874598</v>
      </c>
      <c r="F57" s="2417" t="s">
        <v>268</v>
      </c>
      <c r="G57" s="143"/>
    </row>
    <row r="58" spans="1:7" ht="15" customHeight="1">
      <c r="A58" s="2415" t="s">
        <v>269</v>
      </c>
      <c r="B58" s="566">
        <f t="shared" si="0"/>
        <v>1753739</v>
      </c>
      <c r="C58" s="566">
        <f t="shared" si="0"/>
        <v>1811082</v>
      </c>
      <c r="D58" s="566">
        <f t="shared" si="0"/>
        <v>1849255</v>
      </c>
      <c r="E58" s="566">
        <v>1859361</v>
      </c>
      <c r="F58" s="2417" t="s">
        <v>270</v>
      </c>
      <c r="G58" s="143"/>
    </row>
    <row r="59" spans="1:7" ht="15" customHeight="1">
      <c r="A59" s="2418" t="s">
        <v>2321</v>
      </c>
      <c r="B59" s="566">
        <f t="shared" si="0"/>
        <v>219454</v>
      </c>
      <c r="C59" s="566">
        <f t="shared" si="0"/>
        <v>260470</v>
      </c>
      <c r="D59" s="566">
        <f t="shared" si="0"/>
        <v>303736</v>
      </c>
      <c r="E59" s="566">
        <v>373905</v>
      </c>
      <c r="F59" s="2417" t="s">
        <v>2315</v>
      </c>
      <c r="G59" s="143"/>
    </row>
    <row r="60" spans="1:7" ht="15" customHeight="1">
      <c r="A60" s="2415" t="s">
        <v>269</v>
      </c>
      <c r="B60" s="566">
        <f t="shared" si="0"/>
        <v>76077</v>
      </c>
      <c r="C60" s="566">
        <f t="shared" si="0"/>
        <v>91659</v>
      </c>
      <c r="D60" s="566">
        <f t="shared" si="0"/>
        <v>107442</v>
      </c>
      <c r="E60" s="566">
        <v>126397</v>
      </c>
      <c r="F60" s="2417" t="s">
        <v>270</v>
      </c>
      <c r="G60" s="143"/>
    </row>
    <row r="61" spans="1:7" s="296" customFormat="1" ht="15" customHeight="1">
      <c r="A61" s="2415" t="s">
        <v>2360</v>
      </c>
      <c r="B61" s="2416"/>
      <c r="C61" s="2424">
        <f>C13+C21+C29+C37+C45+C53</f>
        <v>72796</v>
      </c>
      <c r="D61" s="2424">
        <f t="shared" ref="D61:E61" si="1">D13+D21+D29+D37+D45+D53</f>
        <v>58819</v>
      </c>
      <c r="E61" s="2424">
        <f t="shared" si="1"/>
        <v>76233</v>
      </c>
      <c r="F61" s="2417" t="s">
        <v>2361</v>
      </c>
      <c r="G61" s="143"/>
    </row>
    <row r="62" spans="1:7" ht="15" customHeight="1">
      <c r="A62" s="2418" t="s">
        <v>269</v>
      </c>
      <c r="B62" s="2419"/>
      <c r="C62" s="2425">
        <f>C14+C22+C30+C38+C46+C54</f>
        <v>33077</v>
      </c>
      <c r="D62" s="2425">
        <f t="shared" ref="D62:E62" si="2">D14+D22+D30+D38+D46+D54</f>
        <v>28176</v>
      </c>
      <c r="E62" s="2425">
        <f t="shared" si="2"/>
        <v>36804</v>
      </c>
      <c r="F62" s="2420" t="s">
        <v>270</v>
      </c>
      <c r="G62" s="143"/>
    </row>
    <row r="63" spans="1:7">
      <c r="B63" s="278"/>
      <c r="E63" s="278"/>
      <c r="F63" s="300" t="s">
        <v>248</v>
      </c>
    </row>
    <row r="64" spans="1:7">
      <c r="C64" s="301"/>
      <c r="D64" s="301"/>
      <c r="E64" s="301"/>
      <c r="F64" s="291"/>
    </row>
    <row r="65" spans="1:6" ht="12.75" customHeight="1">
      <c r="A65" s="302" t="s">
        <v>278</v>
      </c>
      <c r="B65" s="302"/>
      <c r="C65" s="303"/>
      <c r="D65" s="303"/>
      <c r="E65" s="297"/>
      <c r="F65" s="304" t="s">
        <v>279</v>
      </c>
    </row>
    <row r="66" spans="1:6" ht="12.75" customHeight="1">
      <c r="A66" s="22" t="s">
        <v>1578</v>
      </c>
      <c r="B66" s="22"/>
      <c r="C66" s="22"/>
      <c r="D66" s="22"/>
      <c r="E66" s="2"/>
      <c r="F66" s="23" t="s">
        <v>1577</v>
      </c>
    </row>
    <row r="67" spans="1:6" ht="12.75" customHeight="1">
      <c r="A67" s="302"/>
      <c r="B67" s="302"/>
      <c r="C67" s="290"/>
      <c r="D67" s="290"/>
      <c r="E67" s="297"/>
      <c r="F67" s="305"/>
    </row>
    <row r="68" spans="1:6" ht="12.75" customHeight="1"/>
    <row r="69" spans="1:6" ht="12.75" customHeight="1"/>
    <row r="70" spans="1:6" ht="12.75" customHeight="1">
      <c r="A70" s="154"/>
      <c r="B70" s="154"/>
      <c r="C70" s="290"/>
      <c r="D70" s="290"/>
      <c r="E70" s="297"/>
      <c r="F70" s="121"/>
    </row>
    <row r="71" spans="1:6" ht="12.75" customHeight="1">
      <c r="A71" s="2507"/>
      <c r="B71" s="2507"/>
      <c r="C71" s="2507"/>
      <c r="D71" s="2507"/>
      <c r="E71" s="2507"/>
      <c r="F71" s="2507"/>
    </row>
    <row r="72" spans="1:6" ht="12.75" customHeight="1">
      <c r="A72" s="289"/>
      <c r="B72" s="289"/>
      <c r="C72" s="290"/>
      <c r="D72" s="290"/>
      <c r="E72" s="297"/>
    </row>
    <row r="73" spans="1:6" ht="12.75" customHeight="1">
      <c r="A73" s="289"/>
      <c r="B73" s="289"/>
      <c r="C73" s="290"/>
      <c r="D73" s="290"/>
      <c r="E73" s="297"/>
    </row>
    <row r="74" spans="1:6" ht="15">
      <c r="A74" s="289"/>
      <c r="B74" s="289"/>
      <c r="C74" s="290"/>
      <c r="D74" s="290"/>
      <c r="E74" s="297"/>
    </row>
    <row r="75" spans="1:6" ht="15">
      <c r="A75" s="289"/>
      <c r="B75" s="289"/>
      <c r="C75" s="290"/>
      <c r="D75" s="290"/>
      <c r="E75" s="297"/>
    </row>
    <row r="76" spans="1:6" ht="15">
      <c r="A76" s="289"/>
      <c r="B76" s="289"/>
      <c r="C76" s="290"/>
      <c r="D76" s="290"/>
      <c r="E76" s="297"/>
    </row>
    <row r="77" spans="1:6" ht="15">
      <c r="A77" s="289"/>
      <c r="B77" s="289"/>
      <c r="C77" s="306"/>
      <c r="D77" s="306"/>
      <c r="E77" s="297"/>
    </row>
    <row r="78" spans="1:6" ht="15">
      <c r="A78" s="307"/>
      <c r="B78" s="307"/>
      <c r="C78" s="290"/>
      <c r="D78" s="290"/>
      <c r="E78" s="297"/>
    </row>
    <row r="79" spans="1:6" ht="15">
      <c r="A79" s="289"/>
      <c r="B79" s="289"/>
      <c r="C79" s="290"/>
      <c r="D79" s="290"/>
      <c r="E79" s="297"/>
    </row>
    <row r="80" spans="1:6" ht="15">
      <c r="C80" s="290"/>
      <c r="D80" s="290"/>
    </row>
    <row r="81" spans="1:4" ht="15">
      <c r="C81" s="290"/>
      <c r="D81" s="290"/>
    </row>
    <row r="82" spans="1:4" ht="15">
      <c r="C82" s="290"/>
      <c r="D82" s="290"/>
    </row>
    <row r="83" spans="1:4" ht="15">
      <c r="A83" s="308"/>
      <c r="B83" s="308"/>
      <c r="C83" s="290"/>
      <c r="D83" s="290"/>
    </row>
    <row r="84" spans="1:4" ht="15">
      <c r="C84" s="290"/>
      <c r="D84" s="290"/>
    </row>
    <row r="85" spans="1:4" ht="15">
      <c r="C85" s="290"/>
      <c r="D85" s="290"/>
    </row>
  </sheetData>
  <mergeCells count="1">
    <mergeCell ref="A71:F71"/>
  </mergeCells>
  <pageMargins left="0.78740157480314965" right="0.78740157480314965" top="1.1811023622047245" bottom="0.98425196850393704" header="0.51181102362204722" footer="0.51181102362204722"/>
  <pageSetup paperSize="9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61</vt:i4>
      </vt:variant>
      <vt:variant>
        <vt:lpstr>Plages nommées</vt:lpstr>
      </vt:variant>
      <vt:variant>
        <vt:i4>19</vt:i4>
      </vt:variant>
    </vt:vector>
  </HeadingPairs>
  <TitlesOfParts>
    <vt:vector size="80" baseType="lpstr">
      <vt:lpstr>pg</vt:lpstr>
      <vt:lpstr>SOMMAIRE EDUCATION ET FORMATION</vt:lpstr>
      <vt:lpstr>pres 1</vt:lpstr>
      <vt:lpstr>pres 2</vt:lpstr>
      <vt:lpstr>pres 3</vt:lpstr>
      <vt:lpstr>prim 4</vt:lpstr>
      <vt:lpstr>prim 5</vt:lpstr>
      <vt:lpstr>prim 6</vt:lpstr>
      <vt:lpstr>prim 7</vt:lpstr>
      <vt:lpstr>prim 8</vt:lpstr>
      <vt:lpstr>prim 9</vt:lpstr>
      <vt:lpstr>prim 10</vt:lpstr>
      <vt:lpstr>prim 11</vt:lpstr>
      <vt:lpstr>prim 12</vt:lpstr>
      <vt:lpstr>prim 13</vt:lpstr>
      <vt:lpstr>prim 14</vt:lpstr>
      <vt:lpstr>prim 15</vt:lpstr>
      <vt:lpstr>prim 16-17</vt:lpstr>
      <vt:lpstr>collège 18</vt:lpstr>
      <vt:lpstr>collège 19</vt:lpstr>
      <vt:lpstr>collège 20</vt:lpstr>
      <vt:lpstr>collège 21</vt:lpstr>
      <vt:lpstr>collège 22</vt:lpstr>
      <vt:lpstr>collège 23</vt:lpstr>
      <vt:lpstr>collège 24</vt:lpstr>
      <vt:lpstr>collège 25</vt:lpstr>
      <vt:lpstr>collège 26</vt:lpstr>
      <vt:lpstr>collège 27-28</vt:lpstr>
      <vt:lpstr>qualif 29</vt:lpstr>
      <vt:lpstr>qualif 30</vt:lpstr>
      <vt:lpstr>qualif 31</vt:lpstr>
      <vt:lpstr>qualif 32</vt:lpstr>
      <vt:lpstr>qualif 33</vt:lpstr>
      <vt:lpstr>qualif 34</vt:lpstr>
      <vt:lpstr>qualif 35</vt:lpstr>
      <vt:lpstr>qualif 36</vt:lpstr>
      <vt:lpstr>qualif 37 et 38</vt:lpstr>
      <vt:lpstr>qualif 39</vt:lpstr>
      <vt:lpstr>post_sec 40</vt:lpstr>
      <vt:lpstr>post_sec 41</vt:lpstr>
      <vt:lpstr>post_sec 42</vt:lpstr>
      <vt:lpstr>post_sec 43</vt:lpstr>
      <vt:lpstr>sup 44</vt:lpstr>
      <vt:lpstr>sup 45-46</vt:lpstr>
      <vt:lpstr>sup 47</vt:lpstr>
      <vt:lpstr>sup 48 </vt:lpstr>
      <vt:lpstr>sup 49</vt:lpstr>
      <vt:lpstr>sup 50</vt:lpstr>
      <vt:lpstr>sup 51-52</vt:lpstr>
      <vt:lpstr>sup 53</vt:lpstr>
      <vt:lpstr>sup 54</vt:lpstr>
      <vt:lpstr>sup 55-56</vt:lpstr>
      <vt:lpstr>peda 57</vt:lpstr>
      <vt:lpstr>peda 58</vt:lpstr>
      <vt:lpstr>peda 59-60</vt:lpstr>
      <vt:lpstr>prof 61-62</vt:lpstr>
      <vt:lpstr>prof 63-64</vt:lpstr>
      <vt:lpstr>prof 65</vt:lpstr>
      <vt:lpstr>prof 66</vt:lpstr>
      <vt:lpstr>prof 67</vt:lpstr>
      <vt:lpstr>prof 68</vt:lpstr>
      <vt:lpstr>'collège 19'!Zone_d_impression</vt:lpstr>
      <vt:lpstr>'collège 23'!Zone_d_impression</vt:lpstr>
      <vt:lpstr>'peda 58'!Zone_d_impression</vt:lpstr>
      <vt:lpstr>'peda 59-60'!Zone_d_impression</vt:lpstr>
      <vt:lpstr>'post_sec 41'!Zone_d_impression</vt:lpstr>
      <vt:lpstr>'post_sec 43'!Zone_d_impression</vt:lpstr>
      <vt:lpstr>'prim 11'!Zone_d_impression</vt:lpstr>
      <vt:lpstr>'prim 5'!Zone_d_impression</vt:lpstr>
      <vt:lpstr>'prim 9'!Zone_d_impression</vt:lpstr>
      <vt:lpstr>'qualif 29'!Zone_d_impression</vt:lpstr>
      <vt:lpstr>'qualif 35'!Zone_d_impression</vt:lpstr>
      <vt:lpstr>'sup 45-46'!Zone_d_impression</vt:lpstr>
      <vt:lpstr>'sup 47'!Zone_d_impression</vt:lpstr>
      <vt:lpstr>'sup 48 '!Zone_d_impression</vt:lpstr>
      <vt:lpstr>'sup 49'!Zone_d_impression</vt:lpstr>
      <vt:lpstr>'sup 51-52'!Zone_d_impression</vt:lpstr>
      <vt:lpstr>'sup 53'!Zone_d_impression</vt:lpstr>
      <vt:lpstr>'sup 54'!Zone_d_impression</vt:lpstr>
      <vt:lpstr>'sup 55-56'!Zone_d_impression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soumachtaq</dc:creator>
  <cp:lastModifiedBy>SAKINA KADA</cp:lastModifiedBy>
  <cp:lastPrinted>2025-05-18T15:31:19Z</cp:lastPrinted>
  <dcterms:created xsi:type="dcterms:W3CDTF">2020-02-05T09:53:41Z</dcterms:created>
  <dcterms:modified xsi:type="dcterms:W3CDTF">2026-01-12T14:50:42Z</dcterms:modified>
</cp:coreProperties>
</file>